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3"/>
  </bookViews>
  <sheets>
    <sheet name="cbtt" sheetId="1" r:id="rId1"/>
    <sheet name="giai trinh" sheetId="2" r:id="rId2"/>
    <sheet name="CDKT" sheetId="3" r:id="rId3"/>
    <sheet name="KQKD " sheetId="4" r:id="rId4"/>
    <sheet name="LCTT" sheetId="5" r:id="rId5"/>
    <sheet name="Sheet2" sheetId="6" r:id="rId6"/>
    <sheet name="Sheet3" sheetId="7" r:id="rId7"/>
  </sheets>
  <definedNames>
    <definedName name="Document_array">{"Book1","phan quang02.xls"}</definedName>
    <definedName name="Noused">{"Book1","phan quang02.xls"}</definedName>
    <definedName name="nu">{"Book1","phan quang02.xls"}</definedName>
    <definedName name="_xlnm.Print_Titles" localSheetId="2">'CDKT'!$8:$9</definedName>
    <definedName name="_xlnm.Print_Titles" localSheetId="3">'KQKD '!$6:$8</definedName>
    <definedName name="_xlnm.Print_Titles" localSheetId="4">'LCTT'!$7:$9</definedName>
    <definedName name="TaxTV">10%</definedName>
    <definedName name="TaxXL">5%</definedName>
    <definedName name="TH">{"Book1","phan quang02.xls"}</definedName>
    <definedName name="TH2">{"Book1","phan quang02.xls"}</definedName>
  </definedNames>
  <calcPr fullCalcOnLoad="1"/>
</workbook>
</file>

<file path=xl/sharedStrings.xml><?xml version="1.0" encoding="utf-8"?>
<sst xmlns="http://schemas.openxmlformats.org/spreadsheetml/2006/main" count="355" uniqueCount="266">
  <si>
    <t>ChØ tiªu</t>
  </si>
  <si>
    <t xml:space="preserve">1. Doanh thu b¸n hµng, cung cÊp dÞch vô                         </t>
  </si>
  <si>
    <t>VI.25</t>
  </si>
  <si>
    <t xml:space="preserve">2. C¸c kho¶n gi¶m trõ                                           </t>
  </si>
  <si>
    <t xml:space="preserve">3. Doanh thu thuÇn BH vµ c/c dÞch vô (10=01-02)                 </t>
  </si>
  <si>
    <t xml:space="preserve">4. Gi¸ vèn hµng b¸n                                             </t>
  </si>
  <si>
    <t>VI.27</t>
  </si>
  <si>
    <t xml:space="preserve">5. Lîi nhuËn gép BH vµ c/c dÞch vô (20=10-11)                   </t>
  </si>
  <si>
    <t xml:space="preserve">6. Doanh thu ho¹t ®éng tµi chÝnh                                </t>
  </si>
  <si>
    <t>VI.26</t>
  </si>
  <si>
    <t xml:space="preserve">7. Chi phÝ tµi chÝnh                                            </t>
  </si>
  <si>
    <t>VI.28</t>
  </si>
  <si>
    <t xml:space="preserve"> - Trong ®ã: L·i vay ph¶i tr¶                                   </t>
  </si>
  <si>
    <t xml:space="preserve">8. Chi phÝ b¸n hµng                                             </t>
  </si>
  <si>
    <t xml:space="preserve">9. Chi phÝ qu¶n lý doanh nghiÖp                                 </t>
  </si>
  <si>
    <t xml:space="preserve">10. Lîi nhuËn thuÇn {30=20+(21-22)-(24+25)}                     </t>
  </si>
  <si>
    <t xml:space="preserve">11. Thu nhËp kh¸c                                               </t>
  </si>
  <si>
    <t xml:space="preserve">12. Chi phÝ kh¸c                                                </t>
  </si>
  <si>
    <t xml:space="preserve">13. Lîi nhuËn kh¸c (40 = 31 - 32)                               </t>
  </si>
  <si>
    <t xml:space="preserve">14. Tæng lîi nhuËn kÕ to¸n tr­íc thuÕ (50=30+40)                </t>
  </si>
  <si>
    <t xml:space="preserve">15. Chi phÝ thuÕ TNDN hiÖn hµnh                                 </t>
  </si>
  <si>
    <t>VI.30</t>
  </si>
  <si>
    <t xml:space="preserve">16. chi phÝ thuÕ TNDN ho·n l¹i                                  </t>
  </si>
  <si>
    <t xml:space="preserve">17. Lîi nhuËn sau thuÕ thu nhËp doanh nghiÖp (60=50-51-51)      </t>
  </si>
  <si>
    <t xml:space="preserve">18. L·i c¬ b¶n trªn cæ phiÕu (*)                                </t>
  </si>
  <si>
    <t>Tæng c«ng ty c«ng nghiÖp Xi M¨ng ViÖt Nam</t>
  </si>
  <si>
    <t>ThuyÕt
  minh</t>
  </si>
  <si>
    <t>M·
 sè</t>
  </si>
  <si>
    <t xml:space="preserve">      kÕ to¸n tr­ëng</t>
  </si>
  <si>
    <t>gi¸m ®èc</t>
  </si>
  <si>
    <r>
      <t xml:space="preserve">           </t>
    </r>
    <r>
      <rPr>
        <i/>
        <sz val="11"/>
        <rFont val=".VnTime"/>
        <family val="2"/>
      </rPr>
      <t>Hoµng Kim YÕn</t>
    </r>
  </si>
  <si>
    <t>M· sè</t>
  </si>
  <si>
    <t xml:space="preserve">I. L­u chuyÓn tiÒn tõ ho¹t ®éng SX-KD                           </t>
  </si>
  <si>
    <t xml:space="preserve">        </t>
  </si>
  <si>
    <t xml:space="preserve">          </t>
  </si>
  <si>
    <t xml:space="preserve">  1. TiÒn thu b¸n hµng, cung cÊp dÞch vô vµ doanh thu kh¸c      </t>
  </si>
  <si>
    <t xml:space="preserve">  2. TiÒn chi tr¶ cho ng­êi cung cÊp hµng ho¸ vµ dÞch vô        </t>
  </si>
  <si>
    <t xml:space="preserve">  3. TiÒn chi tr¶ cho ng­êi lao ®éng                            </t>
  </si>
  <si>
    <t xml:space="preserve">  4. TiÒn chi tr¶ l·i vay                                       </t>
  </si>
  <si>
    <t xml:space="preserve">  5. TiÒn chi nép thuÕ thu nhËp doanh nghiÖp                    </t>
  </si>
  <si>
    <t xml:space="preserve">  6. TiÒn thu kh¸c tõ ho¹t ®éng kinh doanh                      </t>
  </si>
  <si>
    <t xml:space="preserve">  7. TiÒn chi kh¸c cho ho¹t ®éng kinh doanh                     </t>
  </si>
  <si>
    <t xml:space="preserve"> L­u chuyÓn tiÒn thuÇn tõ ho¹t ®éng SX-KD                       </t>
  </si>
  <si>
    <t xml:space="preserve">                                                                </t>
  </si>
  <si>
    <t xml:space="preserve">II. L­u chuyÓn tiÒn tõ ho¹t ®éng ®Çu t­                         </t>
  </si>
  <si>
    <t xml:space="preserve"> 1. TiÒn chi ®Ó mua s¾m, x©y dùng TSC§ vµ c¸c TS dµi h¹n kh¸c   </t>
  </si>
  <si>
    <t xml:space="preserve"> 2. TiÒn thu tõ thanh lý, nh­îng b¸n TSC§ vµ TS dµi h¹n kh¸c    </t>
  </si>
  <si>
    <t xml:space="preserve"> 3. TiÒn chi cho vay, mua c¸c c«ng cô nî cña c¸c ®¬n vÞ kh¸c    </t>
  </si>
  <si>
    <t xml:space="preserve"> 4. TiÒn thu håi cho vay, b¸n l¹i c¸c c«ng cô nî cña ®¬n vÞ kh¸c</t>
  </si>
  <si>
    <t xml:space="preserve"> 5. TiÒn chi ®Çu t­ gãp vèn vµo ®¬n vÞ kh¸c                     </t>
  </si>
  <si>
    <t xml:space="preserve"> 6. TiÒn thu håi ®Çu t­ gãp vèn vµo ®¬n vÞ kh¸c                 </t>
  </si>
  <si>
    <t xml:space="preserve"> 7. TiÒn thu l·i cho vay, cæ tøc vµ lîi nhuËn ®­îc chia         </t>
  </si>
  <si>
    <t xml:space="preserve"> L­u chuyÓn tiÒn thuÇn tõ ho¹t ®éng ®Çu t­                      </t>
  </si>
  <si>
    <t xml:space="preserve">III. L­u chuyÓn tiÒn tõ ho¹t ®éng tµi chÝnh                     </t>
  </si>
  <si>
    <t xml:space="preserve"> 1. TiÒn thu tõ ph¸t hµnh cæ phiÕu, nhËn vèn gãp cña chñ së h÷u </t>
  </si>
  <si>
    <t xml:space="preserve"> 2. TiÒn chi tr¶ vèn gãp cho c¸c chñ së h÷u, mua l¹i CP cña DN P</t>
  </si>
  <si>
    <t xml:space="preserve"> 3. TiÒn vay ng¾n h¹n, dµi h¹n nhËn ®­îc                        </t>
  </si>
  <si>
    <t xml:space="preserve"> 4. TiÒn chi tr¶ nî gèc vay                                     </t>
  </si>
  <si>
    <t xml:space="preserve"> 5. TiÒn chi tr¶ nî thuª tµi chÝnh                              </t>
  </si>
  <si>
    <t xml:space="preserve"> 6. Cæ tøc, lîi nhuËn ®· tr¶ cho chñ së h÷u                     </t>
  </si>
  <si>
    <t xml:space="preserve">L­u chuyÓn tiÒn thuÇn tõ ho¹t ®éng tµi chÝnh                    </t>
  </si>
  <si>
    <t xml:space="preserve">L­u chuyÓn tiÒn thuÇn trong kú (50=20+30+40)                    </t>
  </si>
  <si>
    <t xml:space="preserve">TiÒn t­¬ng ®­¬ng tiÒn ®Çu kú                                    </t>
  </si>
  <si>
    <t xml:space="preserve"> ¶nh h­ëng cña thay ®æi tû gi¸ hèi ®o¸i quy ®æi ngo¹i tÖ        </t>
  </si>
  <si>
    <t xml:space="preserve">TiÒn vµ t­¬ng ®­¬ng tiÒn cuèi kú (70=50+60+61)                  </t>
  </si>
  <si>
    <t xml:space="preserve"> VII.34   </t>
  </si>
  <si>
    <t>B¶ng c©n ®èi kÕ to¸n</t>
  </si>
  <si>
    <t>Sè ®Çu n¨m</t>
  </si>
  <si>
    <t>Sè cuèi kú</t>
  </si>
  <si>
    <t xml:space="preserve">A. Tµi s¶n ng¾n h¹n (100=110+120+130+14+150)                                                        </t>
  </si>
  <si>
    <t xml:space="preserve">  I. TiÒn vµ c¸c kho¶n t­¬ng ®­¬ng tiÒn                                                             </t>
  </si>
  <si>
    <t xml:space="preserve">   1. TiÒn                                                                                          </t>
  </si>
  <si>
    <t>V.01</t>
  </si>
  <si>
    <t xml:space="preserve">   2. C¸c kho¶n t­¬ng ®­¬ng tiÒn                                                                    </t>
  </si>
  <si>
    <t xml:space="preserve">  II. C¸c kho¶n ®Çu t­ tµi chÝnh ng¾n h¹n                                                           </t>
  </si>
  <si>
    <t>V.02</t>
  </si>
  <si>
    <t xml:space="preserve">   1. §Çu t­ ng¾n h¹n                                                                               </t>
  </si>
  <si>
    <t xml:space="preserve">   2. Dù phßng gi¶m gi¸ chøng kho¸n ®Çu t­ ng¾n h¹n (*)                                             </t>
  </si>
  <si>
    <t xml:space="preserve">  III. C¸c kho¶n ph¶i thu                                                                           </t>
  </si>
  <si>
    <t xml:space="preserve">   1. Ph¶i thu cña kh¸ch hµng                                                                       </t>
  </si>
  <si>
    <t xml:space="preserve">   2. Tr¶ tr­íc cho ng­êi b¸n                                                                       </t>
  </si>
  <si>
    <t xml:space="preserve">   3. Ph¶i thu néi bé                                                                               </t>
  </si>
  <si>
    <t xml:space="preserve">   4. Ph¶i thu theo tiÕn ®é kÕ ho¹ch hîp ®ång x©y dùng                                              </t>
  </si>
  <si>
    <t xml:space="preserve">   5. Ph¶i thu kh¸c                                                                                 </t>
  </si>
  <si>
    <t>V.03</t>
  </si>
  <si>
    <t xml:space="preserve">   6. Dù phßng c¸c kho¶n ph¶i thu khã ®ßi (*)                                                       </t>
  </si>
  <si>
    <t xml:space="preserve">  IV. Hµng tån kho                                                                                  </t>
  </si>
  <si>
    <t xml:space="preserve">   1. Hµng tån kho                                                                                  </t>
  </si>
  <si>
    <t>V.04</t>
  </si>
  <si>
    <t xml:space="preserve">   2. Dù phßng gi¶m gi¸ hµng tån kho (*)                                                            </t>
  </si>
  <si>
    <t xml:space="preserve">  V. Tµi s¶n ng¾n h¹n kh¸c                                                                          </t>
  </si>
  <si>
    <t xml:space="preserve">   1. Chi phÝ tr¶ tr­íc ng¾n h¹n                                                                    </t>
  </si>
  <si>
    <t>V.05</t>
  </si>
  <si>
    <t xml:space="preserve">   5. Tµi s¶n ng¾n h¹n kh¸c                                                                         </t>
  </si>
  <si>
    <t xml:space="preserve">B. Tµi s¶n dµi h¹n                                                                                  </t>
  </si>
  <si>
    <t xml:space="preserve">  I. C¸c kho¶n ph¶i thu dµi h¹n                                                                     </t>
  </si>
  <si>
    <t xml:space="preserve">   1. Ph¶i thu dµi h¹n cña kh¸ch hµng                                                               </t>
  </si>
  <si>
    <t xml:space="preserve">   2. Vèn kinh doanh ë ®¬n vÞ trùc thuéc                                                            </t>
  </si>
  <si>
    <t xml:space="preserve">   3. Ph¶i thu dµi h¹n néi bé                                                                       </t>
  </si>
  <si>
    <t>V.06</t>
  </si>
  <si>
    <t xml:space="preserve">   4. Dù phßng ph¶i thu dµi h¹n khã ®ßi (*)                                                         </t>
  </si>
  <si>
    <t xml:space="preserve">  II. Tµi s¶n cè ®Þnh                                                                               </t>
  </si>
  <si>
    <t xml:space="preserve">   1. Tµi s¶n cè ®Þnh h÷u h×nh                                                                      </t>
  </si>
  <si>
    <t>V.08</t>
  </si>
  <si>
    <t xml:space="preserve">         - Nguyªn gi¸                                                                               </t>
  </si>
  <si>
    <t xml:space="preserve">         - Gi¸ trÞ hao mßn luü kÕ (*)                                                               </t>
  </si>
  <si>
    <t xml:space="preserve">   2. Tµi s¶n cè ®Þnh thuª tµi chÝnh                                                                </t>
  </si>
  <si>
    <t>V.09</t>
  </si>
  <si>
    <t xml:space="preserve">   3. Tµi s¶n cè ®Þnh v« h×nh                                                                       </t>
  </si>
  <si>
    <t>V.10</t>
  </si>
  <si>
    <t xml:space="preserve">   4. Chi phÝ x©y dùng dë dang                                                                      </t>
  </si>
  <si>
    <t>V.11</t>
  </si>
  <si>
    <t xml:space="preserve">  III. BÊt ®éng s¶n ®Çu t­                                                                          </t>
  </si>
  <si>
    <t>V.12</t>
  </si>
  <si>
    <t xml:space="preserve">  IV. C¸c kho¶n ®Çu t­ tµi chÝnh dµi h¹n                                                            </t>
  </si>
  <si>
    <t xml:space="preserve">     1. §Çu t­ vµo c«ng ty con                                                                      </t>
  </si>
  <si>
    <t xml:space="preserve">     2. §Çu t­ vµo c«ng ty liªn kÕt, liªn doanh                                                     </t>
  </si>
  <si>
    <t xml:space="preserve">     3. §Çu t­ dµi h¹n kh¸c                                                                         </t>
  </si>
  <si>
    <t>V.13</t>
  </si>
  <si>
    <t xml:space="preserve">     4. Dù phßng gi¶m gi¸ chøng kho¸n ®Çu t­ dµi h¹n (*)                                            </t>
  </si>
  <si>
    <t xml:space="preserve"> V. Tµi s¶n dµi h¹n kh¸c                                                                            </t>
  </si>
  <si>
    <t xml:space="preserve">     1. Chi phÝ tr¶ tr­íc dµi h¹n                                                                   </t>
  </si>
  <si>
    <t>V.14</t>
  </si>
  <si>
    <t xml:space="preserve">     2. Tµi s¶n thuÕ thu nhËp ho·n l¹i                                                              </t>
  </si>
  <si>
    <t>V.21</t>
  </si>
  <si>
    <t xml:space="preserve">     3. Tµi s¶n dµi h¹n kh¸c                                                                        </t>
  </si>
  <si>
    <t xml:space="preserve">       Tæng céng tµi s¶n (270 = 100 + 200)                                                          </t>
  </si>
  <si>
    <t xml:space="preserve">A. Nî ph¶i tr¶ (300 = 310 + 330)                                                                    </t>
  </si>
  <si>
    <t xml:space="preserve">  I. Nî ng¾n h¹n                                                                                    </t>
  </si>
  <si>
    <t xml:space="preserve">   1. Vay vµ nî ng¾n h¹n                                                                            </t>
  </si>
  <si>
    <t>V.15</t>
  </si>
  <si>
    <t xml:space="preserve">   2. Ph¶i tr¶ ng­êi b¸n                                                                            </t>
  </si>
  <si>
    <t xml:space="preserve">   3. Ng­êi mua tr¶ tiÒn tr­íc                                                                      </t>
  </si>
  <si>
    <t xml:space="preserve">   4. ThuÕ &amp; c¸c kho¶n ph¶i nép Nhµ n­íc                                                            </t>
  </si>
  <si>
    <t>V.16</t>
  </si>
  <si>
    <t xml:space="preserve">   5. Ph¶i tr¶ c«ng nh©n viªn                                                                       </t>
  </si>
  <si>
    <t xml:space="preserve">   6. Chi phÝ ph¶i tr¶                                                                              </t>
  </si>
  <si>
    <t>V.17</t>
  </si>
  <si>
    <t xml:space="preserve">   7. Ph¶i tr¶ néi bé                                                                               </t>
  </si>
  <si>
    <t>V.18</t>
  </si>
  <si>
    <t xml:space="preserve">   10. Dù phßng ph¶i tr¶ ng¾n h¹n                                                                   </t>
  </si>
  <si>
    <t xml:space="preserve">   11. Quü khen th­ëng, phóc lîi                                                                    </t>
  </si>
  <si>
    <t xml:space="preserve">  II. Nî dµi h¹n                                                                                    </t>
  </si>
  <si>
    <t xml:space="preserve">   1. Ph¶i tr¶ dµi h¹n ng­êi b¸n                                                                    </t>
  </si>
  <si>
    <t xml:space="preserve">   2. Ph¶i tr¶ dµi h¹n néi bé                                                                       </t>
  </si>
  <si>
    <t>V.19</t>
  </si>
  <si>
    <t xml:space="preserve">   3. Ph¶i tr¶ dµi h¹n kh¸c                                                                         </t>
  </si>
  <si>
    <t xml:space="preserve">   4. Vay vµ nî dµi h¹n                                                                             </t>
  </si>
  <si>
    <t>V.20</t>
  </si>
  <si>
    <t xml:space="preserve">   5. ThuÕ thu nhËp ho·n l¹i ph¶i tr¶                                                               </t>
  </si>
  <si>
    <t xml:space="preserve">   7. Dù phßng ph¶i tr¶ dµi h¹n                                                                     </t>
  </si>
  <si>
    <t xml:space="preserve">   8. Doanh thu ch­a thùc hiÖn                                                                      </t>
  </si>
  <si>
    <t xml:space="preserve">B. Vèn chñ së h÷u (400 = 410 + 430)                                                                 </t>
  </si>
  <si>
    <t xml:space="preserve">  I. Vèn chñ së h÷u                                                                                 </t>
  </si>
  <si>
    <t>V.22</t>
  </si>
  <si>
    <t xml:space="preserve">   1. Vèn ®Çu t­ cña chñ së h÷u                                                                     </t>
  </si>
  <si>
    <t xml:space="preserve">   2. ThÆng d­ vèn cæ phÇn                                                                          </t>
  </si>
  <si>
    <t xml:space="preserve">   3. Vèn kh¸c cña chñ së h÷u                                                                       </t>
  </si>
  <si>
    <t xml:space="preserve">   4. Cæ phiÕu quü                                                                                  </t>
  </si>
  <si>
    <t xml:space="preserve">   5. Chªnh lÖch ®¸nh gi¸ l¹i tµi s¶n                                                               </t>
  </si>
  <si>
    <t xml:space="preserve">   6. Chªnh lÖch tû gi¸ hèi ®o¸i                                                                    </t>
  </si>
  <si>
    <t xml:space="preserve">   7. Quü ®Çu t­ ph¸t triÓn                                                                         </t>
  </si>
  <si>
    <t xml:space="preserve">   10. Lîi nhuËn sau thuÕ ch­a ph©n phèi                                                            </t>
  </si>
  <si>
    <t xml:space="preserve">   11. Nguån vèn ®Çu t­ x©y dùng c¬ b¶n                                                             </t>
  </si>
  <si>
    <t xml:space="preserve">   12. Quü hç trî s¾p xÕp doanh nghiÖp                                                              </t>
  </si>
  <si>
    <t xml:space="preserve">  II. Nguån kinh phÝ, quü kh¸c                                                                      </t>
  </si>
  <si>
    <t xml:space="preserve">   1. Quü khen th­ëng, phóc lîi                                                                     </t>
  </si>
  <si>
    <t xml:space="preserve">   2. Nguån kinh phÝ                                                                                </t>
  </si>
  <si>
    <t xml:space="preserve">   3. Nguån kinh phÝ ®· h×nh thµnh TSC§                                                             </t>
  </si>
  <si>
    <t>V.23</t>
  </si>
  <si>
    <t xml:space="preserve">          Tæng céng nguån vèn                                                                       </t>
  </si>
  <si>
    <t xml:space="preserve">C¸c chØ tiªu ngoµi b¶ng c©n ®èi kÕ to¸n                                                             </t>
  </si>
  <si>
    <t xml:space="preserve">    1. Tµi s¶n thuª ngoµi                                                                           </t>
  </si>
  <si>
    <t xml:space="preserve">    2. VËt t­ hµng ho¸ nhËn gi÷ hé, nhËn gia c«ng                                                   </t>
  </si>
  <si>
    <t xml:space="preserve">    3. Hµng ho¸ nhËn b¸n hé, nhËn ký göi                                                            </t>
  </si>
  <si>
    <t xml:space="preserve">    4. Nî khã ®ßi ®· xö lý                                                                          </t>
  </si>
  <si>
    <t xml:space="preserve">    6. Dù to¸n chi sù nghiÖp, dù ¸n                                                                 </t>
  </si>
  <si>
    <t>chØ tiªu</t>
  </si>
  <si>
    <t xml:space="preserve">    5. Ngo¹i tÖ c¸c lo¹i (USD)                                                                           </t>
  </si>
  <si>
    <t>tµi s¶n</t>
  </si>
  <si>
    <t>nguån vèn</t>
  </si>
  <si>
    <t>Luỹ kÕ tõ ®Çu n¨m
 ®Õn cuèi quý nµy</t>
  </si>
  <si>
    <t>N¨m nay</t>
  </si>
  <si>
    <t>N¨m tr­íc</t>
  </si>
  <si>
    <t>§Þa chØ: Sè 3 ®­êng Hµ Néi - QuËn Hång Bµng- TP H¶i Phßng</t>
  </si>
  <si>
    <t>Tel: 031 3821832            Fax: 031 3540272</t>
  </si>
  <si>
    <t>b¸o c¸o tµi chÝnh</t>
  </si>
  <si>
    <t>MÉu sè B02-DN</t>
  </si>
  <si>
    <t>MÉu sè B01-DN</t>
  </si>
  <si>
    <t>MÉu sè B03-DN</t>
  </si>
  <si>
    <t xml:space="preserve">   3. ThuÕ vµ c¸c kho¶n ph¶i thu Nhµ n­íc                                                                     </t>
  </si>
  <si>
    <t xml:space="preserve">   2. ThuÕ GTGT ®­îc khÊu trõ                                                                       </t>
  </si>
  <si>
    <t>TỔNG CÔNG TY CN XI MĂNG VIỆT NAM</t>
  </si>
  <si>
    <t>CỘNG HOÀ XÃ HỘI CHỦ NGHĨA VIỆT NAM</t>
  </si>
  <si>
    <t>CÔNG TY CP VICEM BAO BÌ HẢI PHÒNG</t>
  </si>
  <si>
    <t>Độc lập - Tự do - Hạnh phúc</t>
  </si>
  <si>
    <t>V/v: Công bố thông tin.</t>
  </si>
  <si>
    <t>Kính gửi :</t>
  </si>
  <si>
    <t>UỶ BAN CHỨNG KHOÁN NHÀ NƯỚC</t>
  </si>
  <si>
    <t>SỞ GIAO DỊCH CHỨNG KHOÁN HÀ NỘI</t>
  </si>
  <si>
    <t xml:space="preserve"> 1- Tên công ty: CÔNG TY CỔ PHẦN VICEM BAO BÌ HẢI PHÒNG</t>
  </si>
  <si>
    <t xml:space="preserve"> 2- Mã chứng khoán: BXH</t>
  </si>
  <si>
    <t xml:space="preserve"> 3- Địa chỉ trụ sở chính: Số 3 đường Hà Nội - Phường Sở Dầu - Quận Hồng Bàng - Thành phố Hải Phòng</t>
  </si>
  <si>
    <t xml:space="preserve"> 5- Người thực hiện công bố thông tin: HOÀNG KIM YẾN</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</si>
  <si>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</si>
  <si>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</si>
  <si>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</si>
  <si>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</si>
  <si>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</si>
  <si>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Nơi gửi :</t>
  </si>
  <si>
    <t xml:space="preserve"> - Như kính gửi</t>
  </si>
  <si>
    <t xml:space="preserve"> - Lưu VT.</t>
  </si>
  <si>
    <t>HOÀNG KIM YẾN</t>
  </si>
  <si>
    <t>Số :              /HPVC-KTTC</t>
  </si>
  <si>
    <t>BẢN GIẢI TRÌNH</t>
  </si>
  <si>
    <t xml:space="preserve"> - Căn cứ Thông tư số 09/2010/TT-BTC ngày 15/01/2010 của Bộ tài chính hướng dẫn về việc công bố thông tin trên thị trường chứng khoán.</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</si>
  <si>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</si>
  <si>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</si>
  <si>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</si>
  <si>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</si>
  <si>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</si>
  <si>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</si>
  <si>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</si>
  <si>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</si>
  <si>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</si>
  <si>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</si>
  <si>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</si>
  <si>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Giá bán bình quân</t>
  </si>
  <si>
    <t>đồng/vỏ</t>
  </si>
  <si>
    <t>Trân trọng giải trình.</t>
  </si>
  <si>
    <t>CÔNG TY CỔ PHẦN VICEM BAO BÌ HẢI PHÒNG</t>
  </si>
  <si>
    <t xml:space="preserve">  C«ng ty cæ phÇn vicem bao b× H¶i Phßng</t>
  </si>
  <si>
    <t xml:space="preserve">  C«ng ty cæ phÇn Vicem bao b× H¶i Phßng</t>
  </si>
  <si>
    <t>Ng­êi lËp biÓu</t>
  </si>
  <si>
    <t>Hµ Thuý Mai</t>
  </si>
  <si>
    <t>Hoµng Kim Yªn</t>
  </si>
  <si>
    <t>Ng­êi lËp  biÓu</t>
  </si>
  <si>
    <t xml:space="preserve"> kÕ to¸n tr­ëng</t>
  </si>
  <si>
    <t xml:space="preserve">   Hoµng Kim YÕn</t>
  </si>
  <si>
    <t xml:space="preserve">    Hµ Thuý Mai</t>
  </si>
  <si>
    <t xml:space="preserve"> 4- Điên thoại: 031 3821832                  Fax: 031 3540272</t>
  </si>
  <si>
    <t xml:space="preserve">L­u chuyÓn tiÒn tÖ </t>
  </si>
  <si>
    <t>Quý 4</t>
  </si>
  <si>
    <t>Quý 4/2014</t>
  </si>
  <si>
    <t>Số :         /HPVC-KTTC</t>
  </si>
  <si>
    <t>Hải Phòng, ngày       tháng      năm 2016</t>
  </si>
  <si>
    <t>Hải Phòng, ngày      tháng      năm 2016</t>
  </si>
  <si>
    <t>Nguyên nhân lợi nhuận quý 4/2015 chênh lệch so quý 4/2014</t>
  </si>
  <si>
    <t>Quý 4/2015</t>
  </si>
  <si>
    <t>Quý 4 n¨m tµi chÝnh 2015</t>
  </si>
  <si>
    <t>T¹i ngµy 31 th¸ng 12 n¨m 2015</t>
  </si>
  <si>
    <t>.</t>
  </si>
  <si>
    <t xml:space="preserve"> - Căn cứ kết quả hoạt động kinh doanh kỳ báo cáo quý 4/2015 và quý 4/2014 thì lợi nhuận trước thuế quý 4/2015 tăng so với lợi nhuận quý 4/2014.</t>
  </si>
  <si>
    <t>Công ty cổ phần Vicem bao bì Hải Phòng giải trình nguyên nhân tăng lợi nhuận như sau :</t>
  </si>
  <si>
    <t xml:space="preserve">   8. Quü ph¸t triÓn khoa häc vµ c«ng nghÖ                                                          </t>
  </si>
  <si>
    <t xml:space="preserve">   9. Vèn kh¸c thuéc vèn chñ së h÷u                                                                 </t>
  </si>
  <si>
    <t xml:space="preserve">   8. Quü kh¸c thuéc vèn chñ së h÷u                                                                       </t>
  </si>
  <si>
    <t xml:space="preserve">   9. C¸c kho¶n ph¶i tr¶ kh¸c                                                             </t>
  </si>
  <si>
    <t>12. Vay vµ nî thuª tµi chÝnh ng¾n h¹n</t>
  </si>
  <si>
    <t>LËp ngµy      th¸ng       n¨m 2016</t>
  </si>
  <si>
    <t>B¸o c¸o kÕt qu¶ ho¹t ®éng s¶n xuÊt kinh doanh - quý 4/2015</t>
  </si>
  <si>
    <t>LËp ngµy       th¸ng       n¨m 2016</t>
  </si>
  <si>
    <t>LËp ngµy      th¸ng     n¨m 2016</t>
  </si>
  <si>
    <t>Báo cáo tài chính quý 4 năm 2015 của Công ty cổ phần Vicem bao bì Hải Phòng được lập ngày 18  tháng 01 năm 2016 bao gồm:</t>
  </si>
  <si>
    <t>Bảng CĐKT, Báo cáo KQKD, Báo cáo LCTT, Thuyết minh BCTC và văn bản số            /HPVC- KTTC ngày 18  tháng 01 năm 2016 giải trình chênh lệch tăng lợi nhuận sau thuế so với cùng kỳ năm trước.</t>
  </si>
  <si>
    <t>Lợi nhuận quý 4/2015 tăng nguyên nhân chính: Trong quý 4/2015 sản lượng tiêu thụ tăng 6,17%, dẫn đến doanh thu tăng, trong khi đó chi phí sản xuất giảm đáng kể, điều đó dẫn đến lợi  nhuận quý 4/2015 tăng 81,68% so với quý 4/2014.</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</si>
</sst>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_(* #,##0.0_);_(* \(#,##0.0\);_(* &quot;-&quot;??_);_(@_)"/>
    <numFmt numFmtId="175" formatCode="_(* #,##0_);_(* \(#,##0\);_(* &quot;-&quot;??_);_(@_)"/>
    <numFmt numFmtId="176" formatCode="#,##0.0"/>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quot;\ #,##0;\-&quot;€&quot;\ #,##0"/>
    <numFmt numFmtId="186" formatCode="&quot;€&quot;\ #,##0;[Red]\-&quot;€&quot;\ #,##0"/>
    <numFmt numFmtId="187" formatCode="&quot;€&quot;\ #,##0.00;\-&quot;€&quot;\ #,##0.00"/>
    <numFmt numFmtId="188" formatCode="&quot;€&quot;\ #,##0.00;[Red]\-&quot;€&quot;\ #,##0.00"/>
    <numFmt numFmtId="189" formatCode="_-&quot;€&quot;\ * #,##0_-;\-&quot;€&quot;\ * #,##0_-;_-&quot;€&quot;\ * &quot;-&quot;_-;_-@_-"/>
    <numFmt numFmtId="190" formatCode="_-* #,##0_-;\-* #,##0_-;_-* &quot;-&quot;_-;_-@_-"/>
    <numFmt numFmtId="191" formatCode="_-&quot;€&quot;\ * #,##0.00_-;\-&quot;€&quot;\ * #,##0.00_-;_-&quot;€&quot;\ * &quot;-&quot;??_-;_-@_-"/>
    <numFmt numFmtId="192" formatCode="_-* #,##0.00_-;\-* #,##0.00_-;_-* &quot;-&quot;??_-;_-@_-"/>
    <numFmt numFmtId="193" formatCode="_(* #,##0.000_);_(* \(#,##0.000\);_(* &quot;-&quot;??_);_(@_)"/>
    <numFmt numFmtId="194" formatCode="_(* #,##0.0000_);_(* \(#,##0.0000\);_(* &quot;-&quot;??_);_(@_)"/>
    <numFmt numFmtId="195" formatCode="#,##0\ &quot;$&quot;_);\(#,##0\ &quot;$&quot;\)"/>
    <numFmt numFmtId="196" formatCode="_-&quot;$&quot;* #,##0.00_-;\-&quot;$&quot;* #,##0.00_-;_-&quot;$&quot;* &quot;-&quot;??_-;_-@_-"/>
    <numFmt numFmtId="197" formatCode="#,##0.0_);\(#,##0.0\)"/>
    <numFmt numFmtId="198" formatCode="0.0%;[Red]\(0.0%\)"/>
    <numFmt numFmtId="199" formatCode="0.0%;\(0.0%\)"/>
    <numFmt numFmtId="200" formatCode="#,##0.000_);\(#,##0.000\)"/>
    <numFmt numFmtId="201" formatCode="_ * #,##0.00_)&quot;£&quot;_ ;_ * \(#,##0.00\)&quot;£&quot;_ ;_ * &quot;-&quot;??_)&quot;£&quot;_ ;_ @_ "/>
    <numFmt numFmtId="202" formatCode="#,##0\ &quot;F&quot;;\-#,##0\ &quot;F&quot;"/>
    <numFmt numFmtId="203" formatCode="#,##0\ &quot;F&quot;;[Red]\-#,##0\ &quot;F&quot;"/>
    <numFmt numFmtId="204" formatCode="&quot;\&quot;#,##0;[Red]&quot;\&quot;\-#,##0"/>
    <numFmt numFmtId="205" formatCode="&quot;\&quot;#,##0;[Red]&quot;\&quot;&quot;\&quot;\-#,##0"/>
    <numFmt numFmtId="206" formatCode="&quot;\&quot;#,##0;&quot;\&quot;&quot;\&quot;&quot;\&quot;&quot;\&quot;\-#,##0"/>
    <numFmt numFmtId="207" formatCode="&quot;\&quot;#,##0.00;[Red]&quot;\&quot;&quot;\&quot;&quot;\&quot;&quot;\&quot;&quot;\&quot;&quot;\&quot;\-#,##0.00"/>
    <numFmt numFmtId="208" formatCode="_-&quot;$&quot;* #,##0_-;\-&quot;$&quot;* #,##0_-;_-&quot;$&quot;* &quot;-&quot;_-;_-@_-"/>
    <numFmt numFmtId="209" formatCode="&quot;ß&quot;\t#,##0_);\(&quot;ß&quot;\t#,##0\)"/>
    <numFmt numFmtId="210" formatCode="_(\ß* \t#,##0_);_(\ß* \(\t#,##0\);_(\ß* &quot;-&quot;_);_(@_)"/>
    <numFmt numFmtId="211" formatCode="&quot;ß&quot;\t#,##0_);[Red]\(&quot;ß&quot;\t#,##0\)"/>
    <numFmt numFmtId="212" formatCode="&quot;\&quot;#,##0;[Red]\-&quot;\&quot;#,##0"/>
    <numFmt numFmtId="213" formatCode="&quot;\&quot;#,##0.00;\-&quot;\&quot;#,##0.00"/>
    <numFmt numFmtId="214" formatCode="0.0"/>
    <numFmt numFmtId="215" formatCode="0.00000"/>
    <numFmt numFmtId="216" formatCode="_-* #,##0\ _€_-;\-* #,##0\ _€_-;_-* &quot;-&quot;??\ _€_-;_-@_-"/>
    <numFmt numFmtId="217" formatCode="_(* #,##0.00000_);_(* \(#,##0.00000\);_(* &quot;-&quot;?????_);_(@_)"/>
    <numFmt numFmtId="218" formatCode="_(* #,##0.0_);_(* \(#,##0.0\);_(* &quot;-&quot;?_);_(@_)"/>
  </numFmts>
  <fonts count="95">
    <font>
      <sz val="12"/>
      <name val=".vntime"/>
      <family val="0"/>
    </font>
    <font>
      <sz val="10"/>
      <name val=".VnTime"/>
      <family val="0"/>
    </font>
    <font>
      <b/>
      <sz val="10"/>
      <name val=".VnTime"/>
      <family val="0"/>
    </font>
    <font>
      <sz val="16"/>
      <name val=".VnHelvetInsH"/>
      <family val="2"/>
    </font>
    <font>
      <sz val="8"/>
      <name val=".VnTime"/>
      <family val="0"/>
    </font>
    <font>
      <sz val="12"/>
      <name val=".VnTimeH"/>
      <family val="2"/>
    </font>
    <font>
      <b/>
      <sz val="11"/>
      <name val=".VnTime"/>
      <family val="2"/>
    </font>
    <font>
      <i/>
      <sz val="11"/>
      <name val=".VnTime"/>
      <family val="2"/>
    </font>
    <font>
      <b/>
      <i/>
      <sz val="10"/>
      <name val=".VnTime"/>
      <family val="2"/>
    </font>
    <font>
      <b/>
      <sz val="9"/>
      <name val=".VnTime"/>
      <family val="0"/>
    </font>
    <font>
      <b/>
      <sz val="12"/>
      <name val=".VnTime"/>
      <family val="2"/>
    </font>
    <font>
      <i/>
      <sz val="12"/>
      <name val=".VnTime"/>
      <family val="2"/>
    </font>
    <font>
      <b/>
      <sz val="10"/>
      <name val=".VnTimeH"/>
      <family val="2"/>
    </font>
    <font>
      <sz val="10"/>
      <name val=".VnArialH"/>
      <family val="2"/>
    </font>
    <font>
      <b/>
      <sz val="10"/>
      <name val=".VnArialH"/>
      <family val="2"/>
    </font>
    <font>
      <u val="single"/>
      <sz val="12"/>
      <color indexed="12"/>
      <name val=".VnTime"/>
      <family val="0"/>
    </font>
    <font>
      <u val="single"/>
      <sz val="12"/>
      <color indexed="36"/>
      <name val=".VnTime"/>
      <family val="0"/>
    </font>
    <font>
      <b/>
      <u val="single"/>
      <sz val="10"/>
      <name val=".VnArialH"/>
      <family val="2"/>
    </font>
    <font>
      <b/>
      <sz val="10"/>
      <name val=".VnArial"/>
      <family val="2"/>
    </font>
    <font>
      <sz val="10"/>
      <name val="Times New Roman"/>
      <family val="1"/>
    </font>
    <font>
      <u val="single"/>
      <sz val="10"/>
      <name val="Times New Roman"/>
      <family val="1"/>
    </font>
    <font>
      <u val="single"/>
      <sz val="12"/>
      <name val="Times New Roman"/>
      <family val="1"/>
    </font>
    <font>
      <b/>
      <u val="single"/>
      <sz val="12"/>
      <name val=".VnTime"/>
      <family val="2"/>
    </font>
    <font>
      <sz val="12"/>
      <name val="Times New Roman"/>
      <family val="1"/>
    </font>
    <font>
      <i/>
      <sz val="12"/>
      <name val="Times New Roman"/>
      <family val="1"/>
    </font>
    <font>
      <b/>
      <i/>
      <u val="single"/>
      <sz val="16"/>
      <name val="Times New Roman"/>
      <family val="1"/>
    </font>
    <font>
      <b/>
      <sz val="12"/>
      <name val="Times New Roman"/>
      <family val="1"/>
    </font>
    <font>
      <sz val="11"/>
      <name val="Times New Roman"/>
      <family val="1"/>
    </font>
    <font>
      <u val="single"/>
      <sz val="10"/>
      <name val=".VnTime"/>
      <family val="0"/>
    </font>
    <font>
      <b/>
      <sz val="16"/>
      <name val="Times New Roman"/>
      <family val="1"/>
    </font>
    <font>
      <b/>
      <sz val="16"/>
      <name val=".VnTimeH"/>
      <family val="2"/>
    </font>
    <font>
      <sz val="14"/>
      <name val="Times New Roman"/>
      <family val="1"/>
    </font>
    <font>
      <b/>
      <sz val="14"/>
      <name val=".VnTime"/>
      <family val="2"/>
    </font>
    <font>
      <sz val="11"/>
      <name val=".VnTime"/>
      <family val="0"/>
    </font>
    <font>
      <sz val="14"/>
      <name val=".VnTime"/>
      <family val="0"/>
    </font>
    <font>
      <b/>
      <i/>
      <sz val="12"/>
      <name val="Times New Roman"/>
      <family val="1"/>
    </font>
    <font>
      <b/>
      <i/>
      <sz val="12"/>
      <name val=".VnTime"/>
      <family val="2"/>
    </font>
    <font>
      <b/>
      <sz val="11"/>
      <name val="Times New Roman"/>
      <family val="1"/>
    </font>
    <font>
      <b/>
      <sz val="9"/>
      <name val=".VnTimeH"/>
      <family val="2"/>
    </font>
    <font>
      <b/>
      <sz val="12"/>
      <name val=".VnTimeH"/>
      <family val="2"/>
    </font>
    <font>
      <sz val="10"/>
      <name val="Arial"/>
      <family val="2"/>
    </font>
    <font>
      <sz val="12"/>
      <name val="¹UAAA¼"/>
      <family val="3"/>
    </font>
    <font>
      <sz val="12"/>
      <name val="±¼¸²Ã¼"/>
      <family val="3"/>
    </font>
    <font>
      <sz val="11"/>
      <name val="µ¸¿ò"/>
      <family val="1"/>
    </font>
    <font>
      <sz val="10"/>
      <name val="Helv"/>
      <family val="0"/>
    </font>
    <font>
      <sz val="11"/>
      <name val="??"/>
      <family val="0"/>
    </font>
    <font>
      <sz val="10"/>
      <color indexed="8"/>
      <name val="Arial"/>
      <family val="0"/>
    </font>
    <font>
      <sz val="8"/>
      <name val="Arial"/>
      <family val="0"/>
    </font>
    <font>
      <b/>
      <sz val="12"/>
      <name val="Arial"/>
      <family val="0"/>
    </font>
    <font>
      <b/>
      <sz val="11"/>
      <name val="Arial"/>
      <family val="2"/>
    </font>
    <font>
      <sz val="10"/>
      <name val="MS Sans Serif"/>
      <family val="0"/>
    </font>
    <font>
      <sz val="12"/>
      <name val="Helv"/>
      <family val="0"/>
    </font>
    <font>
      <b/>
      <sz val="10"/>
      <name val="MS Sans Serif"/>
      <family val="0"/>
    </font>
    <font>
      <b/>
      <sz val="12"/>
      <name val=".vntime"/>
      <family val="0"/>
    </font>
    <font>
      <sz val="9"/>
      <name val=".VnTime"/>
      <family val="0"/>
    </font>
    <font>
      <sz val="14"/>
      <name val="뼻뮝"/>
      <family val="3"/>
    </font>
    <font>
      <sz val="12"/>
      <name val="바탕체"/>
      <family val="3"/>
    </font>
    <font>
      <sz val="12"/>
      <name val="뼻뮝"/>
      <family val="1"/>
    </font>
    <font>
      <sz val="12"/>
      <name val="新細明體"/>
      <family val="0"/>
    </font>
    <font>
      <sz val="10"/>
      <name val="굴림체"/>
      <family val="3"/>
    </font>
    <font>
      <sz val="12"/>
      <name val=".VnTime"/>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gray125">
        <fgColor indexed="15"/>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medium"/>
      <right style="thin"/>
      <top style="hair"/>
      <bottom style="hair"/>
    </border>
    <border>
      <left style="thin"/>
      <right style="thin"/>
      <top style="hair"/>
      <bottom style="hair"/>
    </border>
    <border>
      <left style="thin"/>
      <right style="thin"/>
      <top style="hair"/>
      <bottom style="medium"/>
    </border>
    <border>
      <left style="medium"/>
      <right style="thin"/>
      <top style="hair"/>
      <bottom style="medium"/>
    </border>
    <border>
      <left style="thin"/>
      <right style="thin"/>
      <top style="hair"/>
      <bottom style="thin"/>
    </border>
    <border>
      <left style="medium"/>
      <right style="thin"/>
      <top>
        <color indexed="63"/>
      </top>
      <bottom style="hair"/>
    </border>
    <border>
      <left style="thin"/>
      <right style="thin"/>
      <top>
        <color indexed="63"/>
      </top>
      <bottom style="hair"/>
    </border>
    <border>
      <left style="thin"/>
      <right style="medium"/>
      <top style="hair"/>
      <bottom style="hair"/>
    </border>
    <border>
      <left style="thin"/>
      <right style="medium"/>
      <top style="hair"/>
      <bottom style="medium"/>
    </border>
    <border>
      <left style="thin"/>
      <right style="medium"/>
      <top>
        <color indexed="63"/>
      </top>
      <bottom style="hair"/>
    </border>
    <border>
      <left style="thin"/>
      <right style="thin"/>
      <top style="hair"/>
      <bottom>
        <color indexed="63"/>
      </bottom>
    </border>
    <border>
      <left style="thin"/>
      <right style="thin"/>
      <top style="thin"/>
      <bottom style="hair"/>
    </border>
    <border>
      <left style="medium"/>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color indexed="63"/>
      </bottom>
    </border>
    <border>
      <left style="thin"/>
      <right style="medium"/>
      <top style="hair"/>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209" fontId="40" fillId="0" borderId="0" applyFont="0" applyFill="0" applyBorder="0" applyAlignment="0" applyProtection="0"/>
    <xf numFmtId="0" fontId="41" fillId="0" borderId="0" applyFont="0" applyFill="0" applyBorder="0" applyAlignment="0" applyProtection="0"/>
    <xf numFmtId="209" fontId="40" fillId="0" borderId="0" applyFont="0" applyFill="0" applyBorder="0" applyAlignment="0" applyProtection="0"/>
    <xf numFmtId="210" fontId="40" fillId="0" borderId="0" applyFont="0" applyFill="0" applyBorder="0" applyAlignment="0" applyProtection="0"/>
    <xf numFmtId="0" fontId="41" fillId="0" borderId="0" applyFont="0" applyFill="0" applyBorder="0" applyAlignment="0" applyProtection="0"/>
    <xf numFmtId="210" fontId="40" fillId="0" borderId="0" applyFont="0" applyFill="0" applyBorder="0" applyAlignment="0" applyProtection="0"/>
    <xf numFmtId="211" fontId="40" fillId="0" borderId="0" applyFont="0" applyFill="0" applyBorder="0" applyAlignment="0" applyProtection="0"/>
    <xf numFmtId="0" fontId="41" fillId="0" borderId="0" applyFont="0" applyFill="0" applyBorder="0" applyAlignment="0" applyProtection="0"/>
    <xf numFmtId="211" fontId="40" fillId="0" borderId="0" applyFont="0" applyFill="0" applyBorder="0" applyAlignment="0" applyProtection="0"/>
    <xf numFmtId="193" fontId="40" fillId="0" borderId="0" applyFont="0" applyFill="0" applyBorder="0" applyAlignment="0" applyProtection="0"/>
    <xf numFmtId="0" fontId="41" fillId="0" borderId="0" applyFont="0" applyFill="0" applyBorder="0" applyAlignment="0" applyProtection="0"/>
    <xf numFmtId="193" fontId="40" fillId="0" borderId="0" applyFont="0" applyFill="0" applyBorder="0" applyAlignment="0" applyProtection="0"/>
    <xf numFmtId="0" fontId="80" fillId="26" borderId="0" applyNumberFormat="0" applyBorder="0" applyAlignment="0" applyProtection="0"/>
    <xf numFmtId="0" fontId="41" fillId="0" borderId="0">
      <alignment/>
      <protection/>
    </xf>
    <xf numFmtId="0" fontId="42" fillId="0" borderId="0">
      <alignment/>
      <protection/>
    </xf>
    <xf numFmtId="0" fontId="41" fillId="0" borderId="0">
      <alignment/>
      <protection/>
    </xf>
    <xf numFmtId="0" fontId="43" fillId="0" borderId="0">
      <alignment/>
      <protection/>
    </xf>
    <xf numFmtId="0" fontId="40" fillId="0" borderId="0" applyFill="0" applyBorder="0" applyAlignment="0">
      <protection/>
    </xf>
    <xf numFmtId="197" fontId="44" fillId="0" borderId="0" applyFill="0" applyBorder="0" applyAlignment="0">
      <protection/>
    </xf>
    <xf numFmtId="194" fontId="44" fillId="0" borderId="0" applyFill="0" applyBorder="0" applyAlignment="0">
      <protection/>
    </xf>
    <xf numFmtId="198" fontId="44" fillId="0" borderId="0" applyFill="0" applyBorder="0" applyAlignment="0">
      <protection/>
    </xf>
    <xf numFmtId="201" fontId="40" fillId="0" borderId="0" applyFill="0" applyBorder="0" applyAlignment="0">
      <protection/>
    </xf>
    <xf numFmtId="196" fontId="44" fillId="0" borderId="0" applyFill="0" applyBorder="0" applyAlignment="0">
      <protection/>
    </xf>
    <xf numFmtId="199" fontId="44" fillId="0" borderId="0" applyFill="0" applyBorder="0" applyAlignment="0">
      <protection/>
    </xf>
    <xf numFmtId="197" fontId="44" fillId="0" borderId="0" applyFill="0" applyBorder="0" applyAlignment="0">
      <protection/>
    </xf>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6" fontId="44" fillId="0" borderId="0" applyFont="0" applyFill="0" applyBorder="0" applyAlignment="0" applyProtection="0"/>
    <xf numFmtId="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44" fillId="0" borderId="0" applyFont="0" applyFill="0" applyBorder="0" applyAlignment="0" applyProtection="0"/>
    <xf numFmtId="206" fontId="45" fillId="0" borderId="0" applyFont="0" applyFill="0" applyBorder="0" applyAlignment="0" applyProtection="0"/>
    <xf numFmtId="0" fontId="40" fillId="0" borderId="0" applyFont="0" applyFill="0" applyBorder="0" applyAlignment="0" applyProtection="0"/>
    <xf numFmtId="14" fontId="46" fillId="0" borderId="0" applyFill="0" applyBorder="0" applyAlignment="0">
      <protection/>
    </xf>
    <xf numFmtId="196" fontId="44" fillId="0" borderId="0" applyFill="0" applyBorder="0" applyAlignment="0">
      <protection/>
    </xf>
    <xf numFmtId="197" fontId="44" fillId="0" borderId="0" applyFill="0" applyBorder="0" applyAlignment="0">
      <protection/>
    </xf>
    <xf numFmtId="196" fontId="44" fillId="0" borderId="0" applyFill="0" applyBorder="0" applyAlignment="0">
      <protection/>
    </xf>
    <xf numFmtId="199" fontId="44" fillId="0" borderId="0" applyFill="0" applyBorder="0" applyAlignment="0">
      <protection/>
    </xf>
    <xf numFmtId="197" fontId="44" fillId="0" borderId="0" applyFill="0" applyBorder="0" applyAlignment="0">
      <protection/>
    </xf>
    <xf numFmtId="0" fontId="83" fillId="0" borderId="0" applyNumberFormat="0" applyFill="0" applyBorder="0" applyAlignment="0" applyProtection="0"/>
    <xf numFmtId="2" fontId="40" fillId="0" borderId="0" applyFont="0" applyFill="0" applyBorder="0" applyAlignment="0" applyProtection="0"/>
    <xf numFmtId="0" fontId="16" fillId="0" borderId="0" applyNumberFormat="0" applyFill="0" applyBorder="0" applyAlignment="0" applyProtection="0"/>
    <xf numFmtId="0" fontId="84" fillId="29" borderId="0" applyNumberFormat="0" applyBorder="0" applyAlignment="0" applyProtection="0"/>
    <xf numFmtId="38" fontId="47" fillId="30" borderId="0" applyNumberFormat="0" applyBorder="0" applyAlignment="0" applyProtection="0"/>
    <xf numFmtId="0" fontId="48" fillId="0" borderId="3" applyNumberFormat="0" applyAlignment="0" applyProtection="0"/>
    <xf numFmtId="0" fontId="48" fillId="0" borderId="4">
      <alignment horizontal="left" vertical="center"/>
      <protection/>
    </xf>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8" fillId="31" borderId="1" applyNumberFormat="0" applyAlignment="0" applyProtection="0"/>
    <xf numFmtId="10" fontId="47" fillId="32" borderId="8" applyNumberFormat="0" applyBorder="0" applyAlignment="0" applyProtection="0"/>
    <xf numFmtId="196" fontId="44" fillId="0" borderId="0" applyFill="0" applyBorder="0" applyAlignment="0">
      <protection/>
    </xf>
    <xf numFmtId="197" fontId="44" fillId="0" borderId="0" applyFill="0" applyBorder="0" applyAlignment="0">
      <protection/>
    </xf>
    <xf numFmtId="196" fontId="44" fillId="0" borderId="0" applyFill="0" applyBorder="0" applyAlignment="0">
      <protection/>
    </xf>
    <xf numFmtId="199" fontId="44" fillId="0" borderId="0" applyFill="0" applyBorder="0" applyAlignment="0">
      <protection/>
    </xf>
    <xf numFmtId="197" fontId="44" fillId="0" borderId="0" applyFill="0" applyBorder="0" applyAlignment="0">
      <protection/>
    </xf>
    <xf numFmtId="0" fontId="89" fillId="0" borderId="9" applyNumberFormat="0" applyFill="0" applyAlignment="0" applyProtection="0"/>
    <xf numFmtId="190" fontId="40" fillId="0" borderId="0" applyFont="0" applyFill="0" applyBorder="0" applyAlignment="0" applyProtection="0"/>
    <xf numFmtId="192"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0" fontId="90" fillId="33" borderId="0" applyNumberFormat="0" applyBorder="0" applyAlignment="0" applyProtection="0"/>
    <xf numFmtId="175" fontId="40" fillId="0" borderId="0">
      <alignment/>
      <protection/>
    </xf>
    <xf numFmtId="0" fontId="34" fillId="0" borderId="0">
      <alignment/>
      <protection/>
    </xf>
    <xf numFmtId="0" fontId="0" fillId="34" borderId="10" applyNumberFormat="0" applyFon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1" fillId="27" borderId="11" applyNumberFormat="0" applyAlignment="0" applyProtection="0"/>
    <xf numFmtId="9" fontId="0" fillId="0" borderId="0" applyFont="0" applyFill="0" applyBorder="0" applyAlignment="0" applyProtection="0"/>
    <xf numFmtId="201" fontId="40" fillId="0" borderId="0" applyFont="0" applyFill="0" applyBorder="0" applyAlignment="0" applyProtection="0"/>
    <xf numFmtId="200" fontId="40" fillId="0" borderId="0" applyFont="0" applyFill="0" applyBorder="0" applyAlignment="0" applyProtection="0"/>
    <xf numFmtId="10" fontId="40" fillId="0" borderId="0" applyFont="0" applyFill="0" applyBorder="0" applyAlignment="0" applyProtection="0"/>
    <xf numFmtId="9" fontId="50" fillId="0" borderId="12" applyNumberFormat="0" applyBorder="0">
      <alignment/>
      <protection/>
    </xf>
    <xf numFmtId="196" fontId="44" fillId="0" borderId="0" applyFill="0" applyBorder="0" applyAlignment="0">
      <protection/>
    </xf>
    <xf numFmtId="197" fontId="44" fillId="0" borderId="0" applyFill="0" applyBorder="0" applyAlignment="0">
      <protection/>
    </xf>
    <xf numFmtId="196" fontId="44" fillId="0" borderId="0" applyFill="0" applyBorder="0" applyAlignment="0">
      <protection/>
    </xf>
    <xf numFmtId="199" fontId="44" fillId="0" borderId="0" applyFill="0" applyBorder="0" applyAlignment="0">
      <protection/>
    </xf>
    <xf numFmtId="197" fontId="44" fillId="0" borderId="0" applyFill="0" applyBorder="0" applyAlignment="0">
      <protection/>
    </xf>
    <xf numFmtId="0" fontId="51" fillId="0" borderId="0">
      <alignment/>
      <protection/>
    </xf>
    <xf numFmtId="0" fontId="50" fillId="0" borderId="0" applyNumberFormat="0" applyFont="0" applyFill="0" applyBorder="0" applyAlignment="0" applyProtection="0"/>
    <xf numFmtId="0" fontId="52" fillId="0" borderId="13">
      <alignment horizontal="center"/>
      <protection/>
    </xf>
    <xf numFmtId="49" fontId="46" fillId="0" borderId="0" applyFill="0" applyBorder="0" applyAlignment="0">
      <protection/>
    </xf>
    <xf numFmtId="202" fontId="40" fillId="0" borderId="0" applyFill="0" applyBorder="0" applyAlignment="0">
      <protection/>
    </xf>
    <xf numFmtId="203" fontId="40" fillId="0" borderId="0" applyFill="0" applyBorder="0" applyAlignment="0">
      <protection/>
    </xf>
    <xf numFmtId="0" fontId="49" fillId="0" borderId="0" applyNumberFormat="0" applyFill="0" applyBorder="0" applyAlignment="0" applyProtection="0"/>
    <xf numFmtId="0" fontId="92" fillId="0" borderId="0" applyNumberFormat="0" applyFill="0" applyBorder="0" applyAlignment="0" applyProtection="0"/>
    <xf numFmtId="0" fontId="93" fillId="0" borderId="14" applyNumberFormat="0" applyFill="0" applyAlignment="0" applyProtection="0"/>
    <xf numFmtId="0" fontId="53" fillId="35" borderId="8">
      <alignment horizontal="left" vertical="center"/>
      <protection/>
    </xf>
    <xf numFmtId="195" fontId="2" fillId="0" borderId="15">
      <alignment horizontal="left" vertical="top"/>
      <protection/>
    </xf>
    <xf numFmtId="195" fontId="1" fillId="0" borderId="16">
      <alignment horizontal="left" vertical="top"/>
      <protection/>
    </xf>
    <xf numFmtId="0" fontId="54" fillId="0" borderId="16">
      <alignment horizontal="left" vertical="center"/>
      <protection/>
    </xf>
    <xf numFmtId="0" fontId="94" fillId="0" borderId="0" applyNumberFormat="0" applyFill="0" applyBorder="0" applyAlignment="0" applyProtection="0"/>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Font="0" applyFill="0" applyBorder="0" applyAlignment="0" applyProtection="0"/>
    <xf numFmtId="0" fontId="57" fillId="0" borderId="0">
      <alignment/>
      <protection/>
    </xf>
    <xf numFmtId="0" fontId="58" fillId="0" borderId="0">
      <alignment/>
      <protection/>
    </xf>
    <xf numFmtId="190" fontId="58" fillId="0" borderId="0" applyFont="0" applyFill="0" applyBorder="0" applyAlignment="0" applyProtection="0"/>
    <xf numFmtId="192" fontId="58" fillId="0" borderId="0" applyFont="0" applyFill="0" applyBorder="0" applyAlignment="0" applyProtection="0"/>
    <xf numFmtId="205" fontId="40" fillId="0" borderId="0" applyFont="0" applyFill="0" applyBorder="0" applyAlignment="0" applyProtection="0"/>
    <xf numFmtId="207" fontId="40" fillId="0" borderId="0" applyFont="0" applyFill="0" applyBorder="0" applyAlignment="0" applyProtection="0"/>
    <xf numFmtId="0" fontId="56" fillId="0" borderId="0" applyFont="0" applyFill="0" applyBorder="0" applyAlignment="0" applyProtection="0"/>
    <xf numFmtId="204" fontId="56" fillId="0" borderId="0" applyFont="0" applyFill="0" applyBorder="0" applyAlignment="0" applyProtection="0"/>
    <xf numFmtId="0" fontId="59" fillId="0" borderId="0">
      <alignment/>
      <protection/>
    </xf>
    <xf numFmtId="208" fontId="58" fillId="0" borderId="0" applyFont="0" applyFill="0" applyBorder="0" applyAlignment="0" applyProtection="0"/>
    <xf numFmtId="196" fontId="58" fillId="0" borderId="0" applyFont="0" applyFill="0" applyBorder="0" applyAlignment="0" applyProtection="0"/>
  </cellStyleXfs>
  <cellXfs count="179">
    <xf numFmtId="0" fontId="0" fillId="0" borderId="0" xfId="0" applyAlignment="1">
      <alignment/>
    </xf>
    <xf numFmtId="0" fontId="1" fillId="0" borderId="17" xfId="0" applyFont="1" applyBorder="1" applyAlignment="1">
      <alignment horizontal="left"/>
    </xf>
    <xf numFmtId="0" fontId="0" fillId="0" borderId="0" xfId="0" applyAlignment="1">
      <alignment horizontal="center"/>
    </xf>
    <xf numFmtId="3" fontId="2" fillId="0" borderId="18" xfId="0" applyNumberFormat="1" applyFont="1" applyBorder="1" applyAlignment="1">
      <alignment horizontal="right"/>
    </xf>
    <xf numFmtId="3" fontId="1" fillId="0" borderId="18" xfId="0" applyNumberFormat="1" applyFont="1" applyBorder="1" applyAlignment="1">
      <alignment horizontal="right"/>
    </xf>
    <xf numFmtId="3" fontId="0" fillId="0" borderId="0" xfId="0" applyNumberFormat="1" applyAlignment="1">
      <alignment/>
    </xf>
    <xf numFmtId="0" fontId="6" fillId="0" borderId="0" xfId="0" applyFont="1" applyAlignment="1">
      <alignment/>
    </xf>
    <xf numFmtId="0" fontId="1" fillId="0" borderId="18" xfId="0" applyFont="1" applyBorder="1" applyAlignment="1">
      <alignment horizontal="center"/>
    </xf>
    <xf numFmtId="0" fontId="1" fillId="0" borderId="19" xfId="0" applyFont="1" applyBorder="1" applyAlignment="1">
      <alignment horizontal="center"/>
    </xf>
    <xf numFmtId="41" fontId="0" fillId="0" borderId="0" xfId="0" applyNumberFormat="1" applyAlignment="1">
      <alignment/>
    </xf>
    <xf numFmtId="0" fontId="9" fillId="0" borderId="17" xfId="0" applyFont="1" applyBorder="1" applyAlignment="1">
      <alignment horizontal="left"/>
    </xf>
    <xf numFmtId="0" fontId="9" fillId="0" borderId="20" xfId="0" applyFont="1" applyBorder="1" applyAlignment="1">
      <alignment horizontal="left"/>
    </xf>
    <xf numFmtId="0" fontId="2" fillId="0" borderId="18" xfId="0" applyFont="1" applyBorder="1" applyAlignment="1">
      <alignment horizontal="center"/>
    </xf>
    <xf numFmtId="0" fontId="10" fillId="0" borderId="0" xfId="0" applyFont="1" applyAlignment="1">
      <alignment/>
    </xf>
    <xf numFmtId="0" fontId="2" fillId="0" borderId="21"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left"/>
    </xf>
    <xf numFmtId="0" fontId="1" fillId="0" borderId="23" xfId="0" applyFont="1" applyBorder="1" applyAlignment="1">
      <alignment horizontal="center"/>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center"/>
    </xf>
    <xf numFmtId="3" fontId="1" fillId="0" borderId="0" xfId="0" applyNumberFormat="1" applyFont="1" applyBorder="1" applyAlignment="1">
      <alignment horizontal="right"/>
    </xf>
    <xf numFmtId="41" fontId="11" fillId="0" borderId="0" xfId="0" applyNumberFormat="1" applyFont="1" applyAlignment="1">
      <alignment/>
    </xf>
    <xf numFmtId="41" fontId="2" fillId="0" borderId="18" xfId="0" applyNumberFormat="1" applyFont="1" applyBorder="1" applyAlignment="1">
      <alignment horizontal="right"/>
    </xf>
    <xf numFmtId="41" fontId="2" fillId="0" borderId="24" xfId="0" applyNumberFormat="1" applyFont="1" applyBorder="1" applyAlignment="1">
      <alignment horizontal="right"/>
    </xf>
    <xf numFmtId="41" fontId="1" fillId="0" borderId="18" xfId="0" applyNumberFormat="1" applyFont="1" applyBorder="1" applyAlignment="1">
      <alignment horizontal="right"/>
    </xf>
    <xf numFmtId="41" fontId="1" fillId="0" borderId="24" xfId="0" applyNumberFormat="1" applyFont="1" applyBorder="1" applyAlignment="1">
      <alignment horizontal="right"/>
    </xf>
    <xf numFmtId="41" fontId="2" fillId="0" borderId="25" xfId="0" applyNumberFormat="1" applyFont="1" applyBorder="1" applyAlignment="1">
      <alignment horizontal="right"/>
    </xf>
    <xf numFmtId="41" fontId="2" fillId="0" borderId="18" xfId="0" applyNumberFormat="1" applyFont="1" applyBorder="1" applyAlignment="1">
      <alignment horizontal="right"/>
    </xf>
    <xf numFmtId="41" fontId="1" fillId="0" borderId="26" xfId="0" applyNumberFormat="1" applyFont="1" applyBorder="1" applyAlignment="1">
      <alignment horizontal="right"/>
    </xf>
    <xf numFmtId="3" fontId="19" fillId="0" borderId="0" xfId="0" applyNumberFormat="1" applyFont="1" applyAlignment="1">
      <alignment/>
    </xf>
    <xf numFmtId="3" fontId="20" fillId="0" borderId="0" xfId="0" applyNumberFormat="1" applyFont="1" applyAlignment="1">
      <alignment/>
    </xf>
    <xf numFmtId="3" fontId="24" fillId="0" borderId="0" xfId="0" applyNumberFormat="1" applyFont="1" applyAlignment="1">
      <alignment horizontal="right"/>
    </xf>
    <xf numFmtId="3" fontId="25" fillId="0" borderId="0" xfId="0" applyNumberFormat="1" applyFont="1" applyAlignment="1">
      <alignment horizontal="center"/>
    </xf>
    <xf numFmtId="3" fontId="23" fillId="0" borderId="0" xfId="0" applyNumberFormat="1" applyFont="1" applyAlignment="1">
      <alignment horizontal="left"/>
    </xf>
    <xf numFmtId="3" fontId="23" fillId="0" borderId="0" xfId="0" applyNumberFormat="1" applyFont="1" applyAlignment="1">
      <alignment horizontal="center"/>
    </xf>
    <xf numFmtId="3" fontId="27" fillId="0" borderId="0" xfId="0" applyNumberFormat="1" applyFont="1" applyAlignment="1">
      <alignment horizontal="center"/>
    </xf>
    <xf numFmtId="3" fontId="11" fillId="0" borderId="0" xfId="0" applyNumberFormat="1" applyFont="1" applyAlignment="1">
      <alignment horizontal="center"/>
    </xf>
    <xf numFmtId="3" fontId="28" fillId="0" borderId="0" xfId="0" applyNumberFormat="1" applyFont="1" applyAlignment="1">
      <alignment/>
    </xf>
    <xf numFmtId="3" fontId="21" fillId="0" borderId="0" xfId="0" applyNumberFormat="1" applyFont="1" applyFill="1" applyAlignment="1">
      <alignment/>
    </xf>
    <xf numFmtId="3" fontId="23" fillId="0" borderId="0" xfId="0" applyNumberFormat="1" applyFont="1" applyAlignment="1">
      <alignment/>
    </xf>
    <xf numFmtId="3" fontId="23" fillId="0" borderId="8" xfId="0" applyNumberFormat="1" applyFont="1" applyBorder="1" applyAlignment="1">
      <alignment horizontal="center"/>
    </xf>
    <xf numFmtId="3" fontId="0" fillId="0" borderId="0" xfId="0" applyNumberFormat="1" applyAlignment="1">
      <alignment horizontal="center"/>
    </xf>
    <xf numFmtId="3" fontId="0" fillId="0" borderId="23" xfId="0" applyNumberFormat="1" applyBorder="1" applyAlignment="1">
      <alignment horizontal="center"/>
    </xf>
    <xf numFmtId="3" fontId="23" fillId="0" borderId="23" xfId="0" applyNumberFormat="1" applyFont="1" applyBorder="1" applyAlignment="1">
      <alignment/>
    </xf>
    <xf numFmtId="3" fontId="23" fillId="0" borderId="23" xfId="0" applyNumberFormat="1" applyFont="1" applyBorder="1" applyAlignment="1">
      <alignment horizontal="center"/>
    </xf>
    <xf numFmtId="4" fontId="0" fillId="0" borderId="18" xfId="0" applyNumberFormat="1" applyBorder="1" applyAlignment="1">
      <alignment horizontal="center"/>
    </xf>
    <xf numFmtId="4" fontId="0" fillId="0" borderId="0" xfId="0" applyNumberFormat="1" applyAlignment="1">
      <alignment/>
    </xf>
    <xf numFmtId="3" fontId="0" fillId="0" borderId="18" xfId="0" applyNumberFormat="1" applyBorder="1" applyAlignment="1">
      <alignment horizontal="center"/>
    </xf>
    <xf numFmtId="3" fontId="23" fillId="0" borderId="18" xfId="0" applyNumberFormat="1" applyFont="1" applyBorder="1" applyAlignment="1">
      <alignment/>
    </xf>
    <xf numFmtId="3" fontId="23" fillId="0" borderId="18" xfId="0" applyNumberFormat="1" applyFont="1" applyBorder="1" applyAlignment="1">
      <alignment horizontal="center"/>
    </xf>
    <xf numFmtId="3" fontId="0" fillId="0" borderId="18" xfId="0" applyNumberFormat="1" applyBorder="1" applyAlignment="1">
      <alignment/>
    </xf>
    <xf numFmtId="3" fontId="33" fillId="0" borderId="18" xfId="107" applyNumberFormat="1" applyFont="1" applyFill="1" applyBorder="1" applyAlignment="1" quotePrefix="1">
      <alignment horizontal="right"/>
      <protection/>
    </xf>
    <xf numFmtId="3" fontId="0" fillId="0" borderId="27" xfId="0" applyNumberFormat="1" applyBorder="1" applyAlignment="1">
      <alignment horizontal="center"/>
    </xf>
    <xf numFmtId="3" fontId="23" fillId="0" borderId="27" xfId="0" applyNumberFormat="1" applyFont="1" applyBorder="1" applyAlignment="1">
      <alignment/>
    </xf>
    <xf numFmtId="3" fontId="23" fillId="0" borderId="27" xfId="0" applyNumberFormat="1" applyFont="1" applyBorder="1" applyAlignment="1">
      <alignment horizontal="center"/>
    </xf>
    <xf numFmtId="3" fontId="33" fillId="0" borderId="27" xfId="107" applyNumberFormat="1" applyFont="1" applyFill="1" applyBorder="1" applyAlignment="1">
      <alignment horizontal="right"/>
      <protection/>
    </xf>
    <xf numFmtId="3" fontId="0" fillId="0" borderId="21" xfId="0" applyNumberFormat="1" applyBorder="1" applyAlignment="1">
      <alignment horizontal="center"/>
    </xf>
    <xf numFmtId="3" fontId="0" fillId="0" borderId="21" xfId="0" applyNumberFormat="1" applyBorder="1" applyAlignment="1">
      <alignment/>
    </xf>
    <xf numFmtId="3" fontId="5" fillId="0" borderId="0" xfId="0" applyNumberFormat="1" applyFont="1" applyAlignment="1">
      <alignment horizontal="center"/>
    </xf>
    <xf numFmtId="3"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41" fontId="0" fillId="0" borderId="0" xfId="0" applyNumberFormat="1" applyFont="1" applyAlignment="1">
      <alignment/>
    </xf>
    <xf numFmtId="3" fontId="6" fillId="36" borderId="8" xfId="0" applyNumberFormat="1" applyFont="1" applyFill="1" applyBorder="1" applyAlignment="1">
      <alignment horizontal="center" vertical="center"/>
    </xf>
    <xf numFmtId="0" fontId="1" fillId="36" borderId="8" xfId="0" applyFont="1" applyFill="1" applyBorder="1" applyAlignment="1">
      <alignment horizontal="center" vertical="center"/>
    </xf>
    <xf numFmtId="3" fontId="1" fillId="36" borderId="8" xfId="0" applyNumberFormat="1" applyFont="1" applyFill="1" applyBorder="1" applyAlignment="1">
      <alignment horizontal="center" vertical="center"/>
    </xf>
    <xf numFmtId="0" fontId="2" fillId="0" borderId="28" xfId="0" applyFont="1" applyBorder="1" applyAlignment="1">
      <alignment horizontal="left"/>
    </xf>
    <xf numFmtId="0" fontId="1" fillId="0" borderId="28" xfId="0" applyFont="1" applyBorder="1" applyAlignment="1">
      <alignment horizontal="center"/>
    </xf>
    <xf numFmtId="3" fontId="2" fillId="0" borderId="28" xfId="0" applyNumberFormat="1" applyFont="1" applyBorder="1" applyAlignment="1">
      <alignment horizontal="right"/>
    </xf>
    <xf numFmtId="0" fontId="2" fillId="0" borderId="18" xfId="0" applyFont="1" applyBorder="1" applyAlignment="1">
      <alignment horizontal="left"/>
    </xf>
    <xf numFmtId="0" fontId="1" fillId="0" borderId="18" xfId="0" applyFont="1" applyBorder="1" applyAlignment="1">
      <alignment horizontal="left"/>
    </xf>
    <xf numFmtId="0" fontId="2" fillId="0" borderId="21" xfId="0" applyFont="1" applyBorder="1" applyAlignment="1">
      <alignment horizontal="left"/>
    </xf>
    <xf numFmtId="3" fontId="2" fillId="0" borderId="21" xfId="0" applyNumberFormat="1" applyFont="1" applyBorder="1" applyAlignment="1">
      <alignment horizontal="right"/>
    </xf>
    <xf numFmtId="3" fontId="0" fillId="0" borderId="0" xfId="0" applyNumberFormat="1" applyAlignment="1">
      <alignment vertical="center"/>
    </xf>
    <xf numFmtId="3" fontId="37" fillId="0" borderId="0" xfId="0" applyNumberFormat="1" applyFont="1" applyAlignment="1">
      <alignment horizontal="center"/>
    </xf>
    <xf numFmtId="0" fontId="2" fillId="36" borderId="29" xfId="0" applyFont="1" applyFill="1" applyBorder="1" applyAlignment="1">
      <alignment horizontal="center" vertical="center"/>
    </xf>
    <xf numFmtId="0" fontId="2" fillId="36" borderId="29" xfId="0" applyFont="1" applyFill="1" applyBorder="1" applyAlignment="1">
      <alignment horizontal="center" vertical="center" wrapText="1"/>
    </xf>
    <xf numFmtId="3" fontId="6" fillId="36" borderId="29" xfId="0" applyNumberFormat="1" applyFont="1" applyFill="1" applyBorder="1" applyAlignment="1">
      <alignment horizontal="center" vertical="center"/>
    </xf>
    <xf numFmtId="0" fontId="1" fillId="36" borderId="29" xfId="0" applyFont="1" applyFill="1" applyBorder="1" applyAlignment="1">
      <alignment horizontal="center" vertical="center"/>
    </xf>
    <xf numFmtId="3" fontId="1" fillId="36" borderId="29" xfId="0" applyNumberFormat="1" applyFont="1" applyFill="1" applyBorder="1" applyAlignment="1">
      <alignment horizontal="center" vertical="center"/>
    </xf>
    <xf numFmtId="0" fontId="9" fillId="0" borderId="30" xfId="0" applyFont="1" applyBorder="1" applyAlignment="1">
      <alignment horizontal="left"/>
    </xf>
    <xf numFmtId="0" fontId="1" fillId="0" borderId="31" xfId="0" applyFont="1" applyBorder="1" applyAlignment="1">
      <alignment horizontal="center"/>
    </xf>
    <xf numFmtId="41" fontId="2" fillId="0" borderId="31" xfId="0" applyNumberFormat="1" applyFont="1" applyBorder="1" applyAlignment="1">
      <alignment horizontal="right"/>
    </xf>
    <xf numFmtId="41" fontId="2" fillId="0" borderId="32" xfId="0" applyNumberFormat="1" applyFont="1" applyBorder="1" applyAlignment="1">
      <alignment horizontal="right"/>
    </xf>
    <xf numFmtId="41" fontId="2" fillId="0" borderId="24" xfId="0" applyNumberFormat="1" applyFont="1" applyBorder="1" applyAlignment="1">
      <alignment horizontal="right"/>
    </xf>
    <xf numFmtId="41" fontId="2" fillId="0" borderId="19" xfId="0" applyNumberFormat="1" applyFont="1" applyBorder="1" applyAlignment="1">
      <alignment horizontal="right"/>
    </xf>
    <xf numFmtId="41" fontId="8" fillId="0" borderId="0" xfId="0" applyNumberFormat="1" applyFont="1" applyAlignment="1">
      <alignment/>
    </xf>
    <xf numFmtId="0" fontId="38" fillId="0" borderId="0" xfId="0" applyFont="1" applyFill="1" applyBorder="1" applyAlignment="1">
      <alignment horizontal="center"/>
    </xf>
    <xf numFmtId="0" fontId="38" fillId="0" borderId="0" xfId="0" applyFont="1" applyAlignment="1">
      <alignment/>
    </xf>
    <xf numFmtId="0" fontId="9" fillId="0" borderId="0" xfId="0" applyFont="1" applyAlignment="1">
      <alignment/>
    </xf>
    <xf numFmtId="0" fontId="11" fillId="0" borderId="0" xfId="0" applyFont="1" applyAlignment="1">
      <alignment/>
    </xf>
    <xf numFmtId="41" fontId="11" fillId="0" borderId="0" xfId="0" applyNumberFormat="1" applyFont="1" applyAlignment="1">
      <alignment/>
    </xf>
    <xf numFmtId="0" fontId="12" fillId="0" borderId="0" xfId="0" applyFont="1" applyFill="1" applyBorder="1" applyAlignment="1">
      <alignment horizontal="left"/>
    </xf>
    <xf numFmtId="3" fontId="1" fillId="0" borderId="18" xfId="0" applyNumberFormat="1" applyFont="1" applyBorder="1" applyAlignment="1">
      <alignment horizontal="right"/>
    </xf>
    <xf numFmtId="0" fontId="5" fillId="0" borderId="0" xfId="0" applyFont="1" applyFill="1" applyBorder="1" applyAlignment="1">
      <alignment/>
    </xf>
    <xf numFmtId="0" fontId="5" fillId="0" borderId="0" xfId="0" applyFont="1" applyAlignment="1">
      <alignment horizontal="right"/>
    </xf>
    <xf numFmtId="0" fontId="11" fillId="0" borderId="0" xfId="0" applyFont="1" applyAlignment="1">
      <alignment/>
    </xf>
    <xf numFmtId="0" fontId="39" fillId="0" borderId="0" xfId="0" applyFont="1" applyAlignment="1">
      <alignment/>
    </xf>
    <xf numFmtId="175" fontId="2" fillId="0" borderId="18" xfId="66" applyNumberFormat="1" applyFont="1" applyBorder="1" applyAlignment="1">
      <alignment horizontal="right"/>
    </xf>
    <xf numFmtId="175" fontId="2" fillId="0" borderId="21" xfId="66" applyNumberFormat="1" applyFont="1" applyBorder="1" applyAlignment="1">
      <alignment horizontal="right"/>
    </xf>
    <xf numFmtId="175" fontId="1" fillId="0" borderId="18" xfId="66" applyNumberFormat="1" applyFont="1" applyBorder="1" applyAlignment="1">
      <alignment horizontal="right"/>
    </xf>
    <xf numFmtId="175" fontId="0" fillId="0" borderId="0" xfId="0" applyNumberFormat="1" applyFont="1" applyAlignment="1">
      <alignment/>
    </xf>
    <xf numFmtId="4" fontId="0" fillId="0" borderId="23" xfId="0" applyNumberFormat="1" applyBorder="1" applyAlignment="1">
      <alignment/>
    </xf>
    <xf numFmtId="0" fontId="0" fillId="32" borderId="0" xfId="0" applyFill="1" applyAlignment="1">
      <alignment/>
    </xf>
    <xf numFmtId="37" fontId="1" fillId="0" borderId="24" xfId="0" applyNumberFormat="1" applyFont="1" applyBorder="1" applyAlignment="1">
      <alignment horizontal="right"/>
    </xf>
    <xf numFmtId="37" fontId="1" fillId="0" borderId="24" xfId="0" applyNumberFormat="1" applyFont="1" applyBorder="1" applyAlignment="1">
      <alignment horizontal="right"/>
    </xf>
    <xf numFmtId="37" fontId="1" fillId="0" borderId="18" xfId="0" applyNumberFormat="1" applyFont="1" applyBorder="1" applyAlignment="1">
      <alignment horizontal="right"/>
    </xf>
    <xf numFmtId="41" fontId="0" fillId="32" borderId="0" xfId="0" applyNumberFormat="1" applyFill="1" applyAlignment="1">
      <alignment/>
    </xf>
    <xf numFmtId="3" fontId="0" fillId="0" borderId="23" xfId="0" applyNumberFormat="1" applyBorder="1" applyAlignment="1">
      <alignment horizontal="right"/>
    </xf>
    <xf numFmtId="175" fontId="0" fillId="0" borderId="23" xfId="66" applyNumberFormat="1" applyFont="1" applyBorder="1" applyAlignment="1">
      <alignment/>
    </xf>
    <xf numFmtId="175" fontId="0" fillId="0" borderId="18" xfId="66" applyNumberFormat="1" applyFont="1" applyBorder="1" applyAlignment="1">
      <alignment/>
    </xf>
    <xf numFmtId="175" fontId="33" fillId="0" borderId="18" xfId="66" applyNumberFormat="1" applyFont="1" applyFill="1" applyBorder="1" applyAlignment="1" quotePrefix="1">
      <alignment horizontal="right"/>
    </xf>
    <xf numFmtId="175" fontId="33" fillId="0" borderId="27" xfId="66" applyNumberFormat="1" applyFont="1" applyFill="1" applyBorder="1" applyAlignment="1">
      <alignment horizontal="right"/>
    </xf>
    <xf numFmtId="174" fontId="0" fillId="0" borderId="0" xfId="66" applyNumberFormat="1" applyFont="1" applyAlignment="1">
      <alignment/>
    </xf>
    <xf numFmtId="0" fontId="0" fillId="0" borderId="0" xfId="0" applyNumberFormat="1" applyAlignment="1">
      <alignment/>
    </xf>
    <xf numFmtId="0" fontId="60" fillId="0" borderId="0" xfId="0" applyFont="1" applyAlignment="1">
      <alignment/>
    </xf>
    <xf numFmtId="0" fontId="39" fillId="36" borderId="8" xfId="0" applyFont="1" applyFill="1" applyBorder="1" applyAlignment="1">
      <alignment horizontal="center"/>
    </xf>
    <xf numFmtId="0" fontId="2" fillId="36" borderId="8" xfId="0" applyFont="1" applyFill="1" applyBorder="1" applyAlignment="1">
      <alignment horizontal="center" vertical="center"/>
    </xf>
    <xf numFmtId="0" fontId="2" fillId="36" borderId="8" xfId="0" applyFont="1" applyFill="1" applyBorder="1" applyAlignment="1">
      <alignment horizontal="center" vertical="center" wrapText="1"/>
    </xf>
    <xf numFmtId="3" fontId="2" fillId="36" borderId="8" xfId="0" applyNumberFormat="1" applyFont="1" applyFill="1" applyBorder="1" applyAlignment="1">
      <alignment horizontal="center" vertical="center"/>
    </xf>
    <xf numFmtId="0" fontId="1" fillId="36" borderId="28" xfId="0" applyFont="1" applyFill="1" applyBorder="1" applyAlignment="1">
      <alignment horizontal="center" vertical="center"/>
    </xf>
    <xf numFmtId="3" fontId="1" fillId="36" borderId="28" xfId="0" applyNumberFormat="1" applyFont="1" applyFill="1" applyBorder="1" applyAlignment="1">
      <alignment horizontal="center" vertical="center"/>
    </xf>
    <xf numFmtId="0" fontId="12" fillId="36" borderId="18" xfId="0" applyFont="1" applyFill="1" applyBorder="1" applyAlignment="1">
      <alignment horizontal="center" vertical="center"/>
    </xf>
    <xf numFmtId="0" fontId="1" fillId="36" borderId="18" xfId="0" applyFont="1" applyFill="1" applyBorder="1" applyAlignment="1">
      <alignment horizontal="center" vertical="center"/>
    </xf>
    <xf numFmtId="3" fontId="1" fillId="36" borderId="18" xfId="0" applyNumberFormat="1" applyFont="1" applyFill="1" applyBorder="1" applyAlignment="1">
      <alignment horizontal="center" vertical="center"/>
    </xf>
    <xf numFmtId="41" fontId="1" fillId="0" borderId="18" xfId="0" applyNumberFormat="1" applyFont="1" applyBorder="1" applyAlignment="1">
      <alignment horizontal="right"/>
    </xf>
    <xf numFmtId="0" fontId="1" fillId="0" borderId="21" xfId="0" applyFont="1" applyBorder="1" applyAlignment="1">
      <alignment horizontal="left"/>
    </xf>
    <xf numFmtId="41" fontId="1" fillId="0" borderId="21" xfId="0" applyNumberFormat="1" applyFont="1" applyBorder="1" applyAlignment="1">
      <alignment horizontal="right"/>
    </xf>
    <xf numFmtId="0" fontId="2" fillId="32" borderId="8" xfId="0" applyFont="1" applyFill="1" applyBorder="1" applyAlignment="1">
      <alignment horizontal="left"/>
    </xf>
    <xf numFmtId="0" fontId="2" fillId="32" borderId="8" xfId="0" applyFont="1" applyFill="1" applyBorder="1" applyAlignment="1">
      <alignment horizontal="center"/>
    </xf>
    <xf numFmtId="0" fontId="1" fillId="32" borderId="8" xfId="0" applyFont="1" applyFill="1" applyBorder="1" applyAlignment="1">
      <alignment horizontal="center"/>
    </xf>
    <xf numFmtId="41" fontId="2" fillId="32" borderId="8" xfId="0" applyNumberFormat="1" applyFont="1" applyFill="1" applyBorder="1" applyAlignment="1">
      <alignment horizontal="right"/>
    </xf>
    <xf numFmtId="0" fontId="12" fillId="32" borderId="28" xfId="0" applyFont="1" applyFill="1" applyBorder="1" applyAlignment="1">
      <alignment horizontal="center" vertical="center"/>
    </xf>
    <xf numFmtId="0" fontId="1" fillId="32" borderId="28" xfId="0" applyFont="1" applyFill="1" applyBorder="1" applyAlignment="1">
      <alignment horizontal="center" vertical="center"/>
    </xf>
    <xf numFmtId="41" fontId="2" fillId="32" borderId="28" xfId="0" applyNumberFormat="1" applyFont="1" applyFill="1" applyBorder="1" applyAlignment="1">
      <alignment horizontal="right"/>
    </xf>
    <xf numFmtId="41" fontId="2" fillId="0" borderId="21" xfId="0" applyNumberFormat="1" applyFont="1" applyBorder="1" applyAlignment="1">
      <alignment horizontal="right"/>
    </xf>
    <xf numFmtId="0" fontId="1" fillId="0" borderId="33" xfId="0" applyFont="1" applyBorder="1" applyAlignment="1">
      <alignment horizontal="left"/>
    </xf>
    <xf numFmtId="0" fontId="1" fillId="0" borderId="27" xfId="0" applyFont="1" applyBorder="1" applyAlignment="1">
      <alignment horizontal="center"/>
    </xf>
    <xf numFmtId="41" fontId="1" fillId="0" borderId="34" xfId="0" applyNumberFormat="1" applyFont="1" applyBorder="1" applyAlignment="1">
      <alignment horizontal="right"/>
    </xf>
    <xf numFmtId="0" fontId="0" fillId="0" borderId="28" xfId="0" applyBorder="1" applyAlignment="1">
      <alignment horizontal="center"/>
    </xf>
    <xf numFmtId="41" fontId="2" fillId="0" borderId="28" xfId="0" applyNumberFormat="1" applyFont="1" applyBorder="1" applyAlignment="1">
      <alignment horizontal="right"/>
    </xf>
    <xf numFmtId="3" fontId="23" fillId="0" borderId="0" xfId="0" applyNumberFormat="1" applyFont="1" applyAlignment="1">
      <alignment horizontal="justify" wrapText="1"/>
    </xf>
    <xf numFmtId="3" fontId="0" fillId="0" borderId="0" xfId="0" applyNumberFormat="1" applyAlignment="1">
      <alignment horizontal="justify" wrapText="1"/>
    </xf>
    <xf numFmtId="3" fontId="19" fillId="0" borderId="0" xfId="0" applyNumberFormat="1" applyFont="1" applyAlignment="1">
      <alignment horizontal="center"/>
    </xf>
    <xf numFmtId="3" fontId="12" fillId="0" borderId="0" xfId="0" applyNumberFormat="1" applyFont="1" applyAlignment="1">
      <alignment horizontal="center"/>
    </xf>
    <xf numFmtId="3" fontId="21" fillId="0" borderId="0" xfId="0" applyNumberFormat="1" applyFont="1" applyAlignment="1">
      <alignment horizontal="center"/>
    </xf>
    <xf numFmtId="3" fontId="22" fillId="0" borderId="0" xfId="0" applyNumberFormat="1" applyFont="1" applyAlignment="1">
      <alignment horizontal="center"/>
    </xf>
    <xf numFmtId="3" fontId="20" fillId="0" borderId="0" xfId="0" applyNumberFormat="1" applyFont="1" applyAlignment="1">
      <alignment horizontal="center"/>
    </xf>
    <xf numFmtId="3" fontId="23" fillId="0" borderId="0" xfId="0" applyNumberFormat="1" applyFont="1" applyFill="1" applyAlignment="1">
      <alignment horizontal="center"/>
    </xf>
    <xf numFmtId="3" fontId="24" fillId="0" borderId="0" xfId="0" applyNumberFormat="1" applyFont="1" applyAlignment="1">
      <alignment horizontal="center"/>
    </xf>
    <xf numFmtId="3" fontId="29" fillId="0" borderId="0" xfId="0" applyNumberFormat="1" applyFont="1" applyAlignment="1">
      <alignment horizontal="center"/>
    </xf>
    <xf numFmtId="3" fontId="30" fillId="0" borderId="0" xfId="0" applyNumberFormat="1" applyFont="1" applyAlignment="1">
      <alignment horizontal="center"/>
    </xf>
    <xf numFmtId="3" fontId="31" fillId="0" borderId="0" xfId="0" applyNumberFormat="1" applyFont="1" applyAlignment="1">
      <alignment horizontal="center"/>
    </xf>
    <xf numFmtId="3" fontId="32" fillId="0" borderId="0" xfId="0" applyNumberFormat="1" applyFont="1" applyAlignment="1">
      <alignment horizontal="center"/>
    </xf>
    <xf numFmtId="3" fontId="23" fillId="0" borderId="0" xfId="0" applyNumberFormat="1" applyFont="1" applyAlignment="1">
      <alignment horizontal="center"/>
    </xf>
    <xf numFmtId="3" fontId="0" fillId="0" borderId="0" xfId="0" applyNumberFormat="1" applyAlignment="1">
      <alignment horizontal="center"/>
    </xf>
    <xf numFmtId="3" fontId="35" fillId="0" borderId="0" xfId="0" applyNumberFormat="1" applyFont="1" applyAlignment="1">
      <alignment horizontal="center"/>
    </xf>
    <xf numFmtId="3" fontId="36" fillId="0" borderId="0" xfId="0" applyNumberFormat="1" applyFont="1" applyAlignment="1">
      <alignment horizontal="center"/>
    </xf>
    <xf numFmtId="0" fontId="2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xf>
    <xf numFmtId="0" fontId="38" fillId="0" borderId="0" xfId="0" applyFont="1" applyFill="1" applyBorder="1" applyAlignment="1">
      <alignment horizontal="left"/>
    </xf>
    <xf numFmtId="0" fontId="3" fillId="0" borderId="0" xfId="0" applyFont="1" applyAlignment="1">
      <alignment horizontal="center" vertical="center"/>
    </xf>
    <xf numFmtId="0" fontId="7" fillId="0" borderId="0" xfId="0" applyFont="1" applyAlignment="1">
      <alignment horizontal="center"/>
    </xf>
    <xf numFmtId="0" fontId="11" fillId="0" borderId="0" xfId="0" applyFont="1" applyBorder="1" applyAlignment="1">
      <alignment horizontal="center"/>
    </xf>
    <xf numFmtId="41" fontId="11" fillId="0" borderId="0" xfId="0" applyNumberFormat="1" applyFont="1" applyAlignment="1">
      <alignment horizontal="center"/>
    </xf>
    <xf numFmtId="0" fontId="11" fillId="0" borderId="0" xfId="0" applyFont="1" applyAlignment="1">
      <alignment horizontal="left"/>
    </xf>
    <xf numFmtId="0" fontId="6" fillId="36" borderId="8" xfId="0" applyFont="1" applyFill="1" applyBorder="1" applyAlignment="1">
      <alignment horizontal="center" vertical="center"/>
    </xf>
    <xf numFmtId="0" fontId="6" fillId="36" borderId="8" xfId="0" applyFont="1" applyFill="1" applyBorder="1" applyAlignment="1">
      <alignment horizontal="center" vertical="center" wrapText="1"/>
    </xf>
    <xf numFmtId="3" fontId="6" fillId="36" borderId="8" xfId="0" applyNumberFormat="1" applyFont="1" applyFill="1" applyBorder="1" applyAlignment="1">
      <alignment horizontal="center" vertical="center"/>
    </xf>
    <xf numFmtId="3" fontId="6" fillId="36" borderId="8" xfId="0" applyNumberFormat="1" applyFont="1" applyFill="1" applyBorder="1" applyAlignment="1">
      <alignment horizontal="center" vertical="center" wrapText="1"/>
    </xf>
    <xf numFmtId="0" fontId="39" fillId="0" borderId="0" xfId="0" applyFont="1" applyFill="1" applyBorder="1" applyAlignment="1">
      <alignment horizontal="left"/>
    </xf>
    <xf numFmtId="41" fontId="8" fillId="0" borderId="0" xfId="0" applyNumberFormat="1" applyFont="1" applyAlignment="1">
      <alignment horizontal="center"/>
    </xf>
    <xf numFmtId="3" fontId="6" fillId="36" borderId="29" xfId="0" applyNumberFormat="1" applyFont="1" applyFill="1" applyBorder="1" applyAlignment="1">
      <alignment horizontal="center" vertical="center" wrapText="1"/>
    </xf>
    <xf numFmtId="3" fontId="6" fillId="36" borderId="29" xfId="0" applyNumberFormat="1" applyFont="1" applyFill="1" applyBorder="1" applyAlignment="1">
      <alignment horizontal="center" vertical="center"/>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μ¾÷AßAø " xfId="40"/>
    <cellStyle name="ÅëÈ­ [0]_ÿÿÿÿÿÿ" xfId="41"/>
    <cellStyle name="ÅëÈ­_±âÅ¸" xfId="42"/>
    <cellStyle name="AeE­_INQUIRY ¿μ¾÷AßAø " xfId="43"/>
    <cellStyle name="ÅëÈ­_ÿÿÿÿÿÿ" xfId="44"/>
    <cellStyle name="ÄÞ¸¶ [0]_±âÅ¸" xfId="45"/>
    <cellStyle name="AÞ¸¶ [0]_INQUIRY ¿?¾÷AßAø " xfId="46"/>
    <cellStyle name="ÄÞ¸¶ [0]_ÿÿÿÿÿÿ" xfId="47"/>
    <cellStyle name="ÄÞ¸¶_±âÅ¸" xfId="48"/>
    <cellStyle name="AÞ¸¶_INQUIRY ¿?¾÷AßAø " xfId="49"/>
    <cellStyle name="ÄÞ¸¶_ÿÿÿÿÿÿ" xfId="50"/>
    <cellStyle name="Bad" xfId="51"/>
    <cellStyle name="C?AØ_¿?¾÷CoE² " xfId="52"/>
    <cellStyle name="Ç¥ÁØ_¿ù°£¿ä¾àº¸°í" xfId="53"/>
    <cellStyle name="C￥AØ_¿μ¾÷CoE² " xfId="54"/>
    <cellStyle name="Ç¥ÁØ_°èÈ¹"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0]" xfId="67"/>
    <cellStyle name="Comma [00]" xfId="68"/>
    <cellStyle name="Comma0" xfId="69"/>
    <cellStyle name="Currency" xfId="70"/>
    <cellStyle name="Currency [0]" xfId="71"/>
    <cellStyle name="Currency [00]" xfId="72"/>
    <cellStyle name="Currency0" xfId="73"/>
    <cellStyle name="Date" xfId="74"/>
    <cellStyle name="Date Short" xfId="75"/>
    <cellStyle name="Enter Currency (0)" xfId="76"/>
    <cellStyle name="Enter Currency (2)" xfId="77"/>
    <cellStyle name="Enter Units (0)" xfId="78"/>
    <cellStyle name="Enter Units (1)" xfId="79"/>
    <cellStyle name="Enter Units (2)" xfId="80"/>
    <cellStyle name="Explanatory Text" xfId="81"/>
    <cellStyle name="Fixed"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yperlink" xfId="92"/>
    <cellStyle name="Input" xfId="93"/>
    <cellStyle name="Input [yellow]" xfId="94"/>
    <cellStyle name="Link Currency (0)" xfId="95"/>
    <cellStyle name="Link Currency (2)" xfId="96"/>
    <cellStyle name="Link Units (0)" xfId="97"/>
    <cellStyle name="Link Units (1)" xfId="98"/>
    <cellStyle name="Link Units (2)" xfId="99"/>
    <cellStyle name="Linked Cell" xfId="100"/>
    <cellStyle name="Milliers [0]_      " xfId="101"/>
    <cellStyle name="Milliers_      " xfId="102"/>
    <cellStyle name="Monétaire [0]_      " xfId="103"/>
    <cellStyle name="Monétaire_      " xfId="104"/>
    <cellStyle name="Neutral" xfId="105"/>
    <cellStyle name="Normal - Style1" xfId="106"/>
    <cellStyle name="Normal_KQKD Q3.07" xfId="107"/>
    <cellStyle name="Note" xfId="108"/>
    <cellStyle name="oft Excel]&#13;&#10;Comment=open=/f ‚ðw’è‚·‚é‚ÆAƒ†[ƒU[’è‹`ŠÖ”‚ðŠÖ”“\‚è•t‚¯‚Ìˆê——‚É“o˜^‚·‚é‚±‚Æ‚ª‚Å‚«‚Ü‚·B&#13;&#10;Maximized" xfId="109"/>
    <cellStyle name="oft Excel]&#13;&#10;Comment=open=/f ‚ðŽw’è‚·‚é‚ÆAƒ†[ƒU[’è‹`ŠÖ”‚ðŠÖ”“\‚è•t‚¯‚Ìˆê——‚É“o˜^‚·‚é‚±‚Æ‚ª‚Å‚«‚Ü‚·B&#13;&#10;Maximized" xfId="110"/>
    <cellStyle name="Output" xfId="111"/>
    <cellStyle name="Percent" xfId="112"/>
    <cellStyle name="Percent [0]" xfId="113"/>
    <cellStyle name="Percent [00]" xfId="114"/>
    <cellStyle name="Percent [2]" xfId="115"/>
    <cellStyle name="PERCENTAGE" xfId="116"/>
    <cellStyle name="PrePop Currency (0)" xfId="117"/>
    <cellStyle name="PrePop Currency (2)" xfId="118"/>
    <cellStyle name="PrePop Units (0)" xfId="119"/>
    <cellStyle name="PrePop Units (1)" xfId="120"/>
    <cellStyle name="PrePop Units (2)" xfId="121"/>
    <cellStyle name="pricing" xfId="122"/>
    <cellStyle name="PSChar" xfId="123"/>
    <cellStyle name="PSHeading" xfId="124"/>
    <cellStyle name="Text Indent A" xfId="125"/>
    <cellStyle name="Text Indent B" xfId="126"/>
    <cellStyle name="Text Indent C" xfId="127"/>
    <cellStyle name="þ_x001D_ðK_x000C_Fý_x001B_&#13;9ýU_x0001_Ð_x0008_¦)_x0007__x0001__x0001_" xfId="128"/>
    <cellStyle name="Title" xfId="129"/>
    <cellStyle name="Total" xfId="130"/>
    <cellStyle name="vnhead1" xfId="131"/>
    <cellStyle name="vnhead3" xfId="132"/>
    <cellStyle name="vntxt1" xfId="133"/>
    <cellStyle name="vntxt2" xfId="134"/>
    <cellStyle name="Warning Text" xfId="13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一般_Book1" xfId="142"/>
    <cellStyle name="千分位[0]_Book1" xfId="143"/>
    <cellStyle name="千分位_Book1" xfId="144"/>
    <cellStyle name="콤마 [0]_1202" xfId="145"/>
    <cellStyle name="콤마_1202" xfId="146"/>
    <cellStyle name="통화 [0]_1202" xfId="147"/>
    <cellStyle name="통화_1202" xfId="148"/>
    <cellStyle name="표준_(정보부문)월별인원계획" xfId="149"/>
    <cellStyle name="貨幣 [0]_Book1" xfId="150"/>
    <cellStyle name="貨幣_Book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0">
      <selection activeCell="H15" sqref="H15"/>
    </sheetView>
  </sheetViews>
  <sheetFormatPr defaultColWidth="8.796875" defaultRowHeight="15"/>
  <cols>
    <col min="1" max="1" width="5.59765625" style="5" customWidth="1"/>
    <col min="2" max="2" width="25.8984375" style="5" customWidth="1"/>
    <col min="3" max="3" width="9" style="5" customWidth="1"/>
    <col min="4" max="5" width="13.59765625" style="5" customWidth="1"/>
    <col min="6" max="6" width="15.59765625" style="5" customWidth="1"/>
    <col min="7" max="7" width="9" style="5" customWidth="1"/>
    <col min="8" max="8" width="13.5" style="5" bestFit="1" customWidth="1"/>
    <col min="9" max="11" width="9" style="5" customWidth="1"/>
    <col min="12" max="12" width="9.09765625" style="5" customWidth="1"/>
    <col min="13" max="16384" width="9" style="5" customWidth="1"/>
  </cols>
  <sheetData>
    <row r="1" spans="1:6" ht="19.5" customHeight="1">
      <c r="A1" s="147" t="s">
        <v>192</v>
      </c>
      <c r="B1" s="147"/>
      <c r="D1" s="147" t="s">
        <v>193</v>
      </c>
      <c r="E1" s="148"/>
      <c r="F1" s="148"/>
    </row>
    <row r="2" spans="1:6" ht="19.5" customHeight="1">
      <c r="A2" s="151" t="s">
        <v>194</v>
      </c>
      <c r="B2" s="151"/>
      <c r="D2" s="149" t="s">
        <v>195</v>
      </c>
      <c r="E2" s="150"/>
      <c r="F2" s="150"/>
    </row>
    <row r="3" spans="1:6" ht="19.5" customHeight="1">
      <c r="A3" s="152" t="s">
        <v>244</v>
      </c>
      <c r="B3" s="152"/>
      <c r="F3" s="35" t="s">
        <v>245</v>
      </c>
    </row>
    <row r="4" spans="1:2" ht="19.5" customHeight="1">
      <c r="A4" s="153" t="s">
        <v>196</v>
      </c>
      <c r="B4" s="153"/>
    </row>
    <row r="5" ht="19.5" customHeight="1"/>
    <row r="6" spans="2:3" ht="19.5" customHeight="1">
      <c r="B6" s="36" t="s">
        <v>197</v>
      </c>
      <c r="C6" s="37" t="s">
        <v>198</v>
      </c>
    </row>
    <row r="7" ht="19.5" customHeight="1">
      <c r="C7" s="37" t="s">
        <v>199</v>
      </c>
    </row>
    <row r="8" spans="2:6" ht="29.25" customHeight="1">
      <c r="B8" s="145" t="s">
        <v>200</v>
      </c>
      <c r="C8" s="146"/>
      <c r="D8" s="146"/>
      <c r="E8" s="146"/>
      <c r="F8" s="146"/>
    </row>
    <row r="9" spans="2:6" ht="29.25" customHeight="1">
      <c r="B9" s="145" t="s">
        <v>201</v>
      </c>
      <c r="C9" s="146"/>
      <c r="D9" s="146"/>
      <c r="E9" s="146"/>
      <c r="F9" s="146"/>
    </row>
    <row r="10" spans="2:6" ht="36.75" customHeight="1">
      <c r="B10" s="145" t="s">
        <v>202</v>
      </c>
      <c r="C10" s="146"/>
      <c r="D10" s="146"/>
      <c r="E10" s="146"/>
      <c r="F10" s="146"/>
    </row>
    <row r="11" spans="2:6" ht="29.25" customHeight="1">
      <c r="B11" s="145" t="s">
        <v>240</v>
      </c>
      <c r="C11" s="146"/>
      <c r="D11" s="146"/>
      <c r="E11" s="146"/>
      <c r="F11" s="146"/>
    </row>
    <row r="12" spans="2:6" ht="29.25" customHeight="1">
      <c r="B12" s="145" t="s">
        <v>203</v>
      </c>
      <c r="C12" s="146"/>
      <c r="D12" s="146"/>
      <c r="E12" s="146"/>
      <c r="F12" s="146"/>
    </row>
    <row r="13" spans="2:6" ht="29.25" customHeight="1">
      <c r="B13" s="145" t="s">
        <v>204</v>
      </c>
      <c r="C13" s="146"/>
      <c r="D13" s="146"/>
      <c r="E13" s="146"/>
      <c r="F13" s="146"/>
    </row>
    <row r="14" spans="2:6" ht="38.25" customHeight="1">
      <c r="B14" s="145" t="s">
        <v>263</v>
      </c>
      <c r="C14" s="146"/>
      <c r="D14" s="146"/>
      <c r="E14" s="146"/>
      <c r="F14" s="146"/>
    </row>
    <row r="15" spans="2:6" ht="50.25" customHeight="1">
      <c r="B15" s="145" t="s">
        <v>264</v>
      </c>
      <c r="C15" s="146"/>
      <c r="D15" s="146"/>
      <c r="E15" s="146"/>
      <c r="F15" s="146"/>
    </row>
    <row r="16" spans="2:6" ht="26.25" customHeight="1">
      <c r="B16" s="145" t="s">
        <v>205</v>
      </c>
      <c r="C16" s="146"/>
      <c r="D16" s="146"/>
      <c r="E16" s="146"/>
      <c r="F16" s="146"/>
    </row>
    <row r="17" spans="2:6" ht="36.75" customHeight="1">
      <c r="B17" s="145" t="s">
        <v>206</v>
      </c>
      <c r="C17" s="146"/>
      <c r="D17" s="146"/>
      <c r="E17" s="146"/>
      <c r="F17" s="146"/>
    </row>
    <row r="18" ht="7.5" customHeight="1"/>
    <row r="19" ht="19.5" customHeight="1">
      <c r="B19" s="38" t="s">
        <v>207</v>
      </c>
    </row>
    <row r="20" ht="22.5" customHeight="1">
      <c r="E20" s="39" t="s">
        <v>208</v>
      </c>
    </row>
    <row r="21" ht="19.5" customHeight="1"/>
    <row r="22" ht="19.5" customHeight="1">
      <c r="E22" s="40"/>
    </row>
    <row r="23" spans="1:2" ht="19.5" customHeight="1">
      <c r="A23" s="34" t="s">
        <v>209</v>
      </c>
      <c r="B23" s="41"/>
    </row>
    <row r="24" spans="1:2" ht="17.25" customHeight="1">
      <c r="A24" s="41"/>
      <c r="B24" s="33" t="s">
        <v>210</v>
      </c>
    </row>
    <row r="25" spans="1:5" ht="17.25" customHeight="1">
      <c r="A25" s="41"/>
      <c r="B25" s="33" t="s">
        <v>211</v>
      </c>
      <c r="E25" s="39" t="s">
        <v>212</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6">
    <mergeCell ref="D1:F1"/>
    <mergeCell ref="D2:F2"/>
    <mergeCell ref="B8:F8"/>
    <mergeCell ref="B9:F9"/>
    <mergeCell ref="B10:F10"/>
    <mergeCell ref="B11:F11"/>
    <mergeCell ref="A1:B1"/>
    <mergeCell ref="A2:B2"/>
    <mergeCell ref="A3:B3"/>
    <mergeCell ref="A4:B4"/>
    <mergeCell ref="B12:F12"/>
    <mergeCell ref="B13:F13"/>
    <mergeCell ref="B14:F14"/>
    <mergeCell ref="B15:F15"/>
    <mergeCell ref="B16:F16"/>
    <mergeCell ref="B17:F1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0">
      <selection activeCell="H21" sqref="H21"/>
    </sheetView>
  </sheetViews>
  <sheetFormatPr defaultColWidth="8.796875" defaultRowHeight="15"/>
  <cols>
    <col min="1" max="1" width="5.59765625" style="5" customWidth="1"/>
    <col min="2" max="2" width="25.8984375" style="5" customWidth="1"/>
    <col min="3" max="3" width="9" style="5" customWidth="1"/>
    <col min="4" max="4" width="13.59765625" style="5" customWidth="1"/>
    <col min="5" max="6" width="14.69921875" style="5" customWidth="1"/>
    <col min="7" max="7" width="9" style="5" customWidth="1"/>
    <col min="8" max="8" width="13.5" style="5" bestFit="1" customWidth="1"/>
    <col min="9" max="9" width="16.69921875" style="5" customWidth="1"/>
    <col min="10" max="10" width="14.09765625" style="5" bestFit="1" customWidth="1"/>
    <col min="11" max="11" width="9" style="5" customWidth="1"/>
    <col min="12" max="12" width="20.5" style="5" customWidth="1"/>
    <col min="13" max="16384" width="9" style="5" customWidth="1"/>
  </cols>
  <sheetData>
    <row r="1" spans="1:6" ht="19.5" customHeight="1">
      <c r="A1" s="33" t="s">
        <v>192</v>
      </c>
      <c r="D1" s="147" t="s">
        <v>193</v>
      </c>
      <c r="E1" s="148"/>
      <c r="F1" s="148"/>
    </row>
    <row r="2" spans="1:6" ht="19.5" customHeight="1">
      <c r="A2" s="33" t="s">
        <v>194</v>
      </c>
      <c r="D2" s="149" t="s">
        <v>195</v>
      </c>
      <c r="E2" s="150"/>
      <c r="F2" s="150"/>
    </row>
    <row r="3" spans="2:6" ht="19.5" customHeight="1">
      <c r="B3" s="42" t="s">
        <v>213</v>
      </c>
      <c r="F3" s="35" t="s">
        <v>246</v>
      </c>
    </row>
    <row r="4" ht="19.5" customHeight="1"/>
    <row r="5" spans="2:6" ht="24" customHeight="1">
      <c r="B5" s="154" t="s">
        <v>214</v>
      </c>
      <c r="C5" s="155"/>
      <c r="D5" s="155"/>
      <c r="E5" s="155"/>
      <c r="F5" s="155"/>
    </row>
    <row r="6" spans="2:6" ht="19.5" customHeight="1">
      <c r="B6" s="156" t="s">
        <v>247</v>
      </c>
      <c r="C6" s="157"/>
      <c r="D6" s="157"/>
      <c r="E6" s="157"/>
      <c r="F6" s="157"/>
    </row>
    <row r="7" ht="19.5" customHeight="1"/>
    <row r="8" spans="2:3" ht="19.5" customHeight="1">
      <c r="B8" s="36" t="s">
        <v>197</v>
      </c>
      <c r="C8" s="37" t="s">
        <v>198</v>
      </c>
    </row>
    <row r="9" ht="19.5" customHeight="1">
      <c r="C9" s="37" t="s">
        <v>199</v>
      </c>
    </row>
    <row r="10" spans="2:6" ht="36" customHeight="1">
      <c r="B10" s="145" t="s">
        <v>215</v>
      </c>
      <c r="C10" s="146"/>
      <c r="D10" s="146"/>
      <c r="E10" s="146"/>
      <c r="F10" s="146"/>
    </row>
    <row r="11" spans="2:6" ht="36" customHeight="1">
      <c r="B11" s="145" t="s">
        <v>252</v>
      </c>
      <c r="C11" s="146"/>
      <c r="D11" s="146"/>
      <c r="E11" s="146"/>
      <c r="F11" s="146"/>
    </row>
    <row r="12" ht="6.75" customHeight="1">
      <c r="B12" s="43"/>
    </row>
    <row r="13" ht="15.75" customHeight="1">
      <c r="B13" s="43" t="s">
        <v>253</v>
      </c>
    </row>
    <row r="14" spans="2:6" s="77" customFormat="1" ht="50.25" customHeight="1">
      <c r="B14" s="162" t="s">
        <v>265</v>
      </c>
      <c r="C14" s="163"/>
      <c r="D14" s="163"/>
      <c r="E14" s="163"/>
      <c r="F14" s="163"/>
    </row>
    <row r="15" spans="1:6" ht="21" customHeight="1">
      <c r="A15" s="145" t="s">
        <v>216</v>
      </c>
      <c r="B15" s="146"/>
      <c r="C15" s="146"/>
      <c r="D15" s="146"/>
      <c r="E15" s="146"/>
      <c r="F15" s="146"/>
    </row>
    <row r="16" ht="11.25" customHeight="1"/>
    <row r="17" spans="1:16" ht="19.5" customHeight="1">
      <c r="A17" s="44" t="s">
        <v>217</v>
      </c>
      <c r="B17" s="44" t="s">
        <v>218</v>
      </c>
      <c r="C17" s="44" t="s">
        <v>219</v>
      </c>
      <c r="D17" s="44" t="s">
        <v>248</v>
      </c>
      <c r="E17" s="44" t="s">
        <v>243</v>
      </c>
      <c r="F17" s="44" t="s">
        <v>220</v>
      </c>
      <c r="I17" s="45"/>
      <c r="J17" s="45"/>
      <c r="K17" s="45"/>
      <c r="L17" s="45"/>
      <c r="M17" s="45"/>
      <c r="N17" s="45"/>
      <c r="O17" s="45"/>
      <c r="P17" s="45"/>
    </row>
    <row r="18" spans="1:14" ht="19.5" customHeight="1">
      <c r="A18" s="46">
        <v>1</v>
      </c>
      <c r="B18" s="47" t="s">
        <v>221</v>
      </c>
      <c r="C18" s="48" t="s">
        <v>222</v>
      </c>
      <c r="D18" s="112">
        <v>9513776</v>
      </c>
      <c r="E18" s="113">
        <v>8960734</v>
      </c>
      <c r="F18" s="49">
        <f>D18/E18%</f>
        <v>106.17183815522256</v>
      </c>
      <c r="H18" s="5">
        <f>D18-E18</f>
        <v>553042</v>
      </c>
      <c r="J18" s="50"/>
      <c r="K18" s="50"/>
      <c r="L18" s="50"/>
      <c r="M18" s="50"/>
      <c r="N18" s="50"/>
    </row>
    <row r="19" spans="1:14" ht="19.5" customHeight="1">
      <c r="A19" s="51">
        <v>2</v>
      </c>
      <c r="B19" s="52" t="s">
        <v>223</v>
      </c>
      <c r="C19" s="53" t="s">
        <v>224</v>
      </c>
      <c r="D19" s="54">
        <v>52388581298</v>
      </c>
      <c r="E19" s="114">
        <v>52148704721</v>
      </c>
      <c r="F19" s="49">
        <f>D19/E19%</f>
        <v>100.45998568571044</v>
      </c>
      <c r="H19" s="5">
        <f>D19-E19</f>
        <v>239876577</v>
      </c>
      <c r="J19" s="50"/>
      <c r="K19" s="50"/>
      <c r="L19" s="50"/>
      <c r="M19" s="50"/>
      <c r="N19" s="50"/>
    </row>
    <row r="20" spans="1:9" ht="19.5" customHeight="1">
      <c r="A20" s="51">
        <v>3</v>
      </c>
      <c r="B20" s="52" t="s">
        <v>225</v>
      </c>
      <c r="C20" s="53" t="s">
        <v>224</v>
      </c>
      <c r="D20" s="54">
        <v>50045356917</v>
      </c>
      <c r="E20" s="114">
        <v>50858916357</v>
      </c>
      <c r="F20" s="49">
        <f>D20/E20%</f>
        <v>98.40036025484837</v>
      </c>
      <c r="I20" s="106"/>
    </row>
    <row r="21" spans="1:8" ht="19.5" customHeight="1">
      <c r="A21" s="51">
        <v>4</v>
      </c>
      <c r="B21" s="52" t="s">
        <v>226</v>
      </c>
      <c r="C21" s="53" t="s">
        <v>224</v>
      </c>
      <c r="D21" s="55">
        <f>D19-D20</f>
        <v>2343224381</v>
      </c>
      <c r="E21" s="115">
        <f>E19-E20</f>
        <v>1289788364</v>
      </c>
      <c r="F21" s="49">
        <f>D21/E21%</f>
        <v>181.67510627348162</v>
      </c>
      <c r="H21" s="5">
        <f>D21-E21</f>
        <v>1053436017</v>
      </c>
    </row>
    <row r="22" spans="1:9" ht="19.5" customHeight="1">
      <c r="A22" s="56">
        <v>5</v>
      </c>
      <c r="B22" s="57" t="s">
        <v>227</v>
      </c>
      <c r="C22" s="58" t="s">
        <v>228</v>
      </c>
      <c r="D22" s="59">
        <f>D19/D18</f>
        <v>5506.602351999879</v>
      </c>
      <c r="E22" s="116">
        <f>E19/E18</f>
        <v>5819.691190587735</v>
      </c>
      <c r="F22" s="49">
        <f>D22/E22%</f>
        <v>94.62018123755057</v>
      </c>
      <c r="H22" s="5">
        <f>E22-D22</f>
        <v>313.0888385878561</v>
      </c>
      <c r="I22" s="50"/>
    </row>
    <row r="23" spans="1:8" ht="19.5" customHeight="1">
      <c r="A23" s="60"/>
      <c r="B23" s="61"/>
      <c r="C23" s="61"/>
      <c r="D23" s="61"/>
      <c r="E23" s="61"/>
      <c r="F23" s="61"/>
      <c r="H23" s="50"/>
    </row>
    <row r="24" ht="10.5" customHeight="1"/>
    <row r="25" ht="18.75" customHeight="1">
      <c r="B25" s="38" t="s">
        <v>229</v>
      </c>
    </row>
    <row r="26" spans="5:8" ht="19.5" customHeight="1">
      <c r="E26" s="78" t="s">
        <v>230</v>
      </c>
      <c r="H26" s="117"/>
    </row>
    <row r="27" ht="19.5" customHeight="1">
      <c r="H27" s="117"/>
    </row>
    <row r="28" spans="4:8" ht="19.5" customHeight="1">
      <c r="D28" s="158"/>
      <c r="E28" s="159"/>
      <c r="F28" s="159"/>
      <c r="H28" s="117"/>
    </row>
    <row r="29" spans="1:8" ht="19.5" customHeight="1">
      <c r="A29" s="34" t="s">
        <v>209</v>
      </c>
      <c r="B29" s="41"/>
      <c r="D29" s="160"/>
      <c r="E29" s="161"/>
      <c r="F29" s="161"/>
      <c r="H29" s="118"/>
    </row>
    <row r="30" spans="1:2" ht="17.25" customHeight="1">
      <c r="A30" s="41"/>
      <c r="B30" s="33" t="s">
        <v>210</v>
      </c>
    </row>
    <row r="31" spans="1:2" ht="17.25" customHeight="1">
      <c r="A31" s="41"/>
      <c r="B31" s="33" t="s">
        <v>211</v>
      </c>
    </row>
    <row r="32" ht="19.5" customHeight="1">
      <c r="E32" s="62"/>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0">
    <mergeCell ref="D1:F1"/>
    <mergeCell ref="D2:F2"/>
    <mergeCell ref="B5:F5"/>
    <mergeCell ref="B6:F6"/>
    <mergeCell ref="D28:F28"/>
    <mergeCell ref="D29:F29"/>
    <mergeCell ref="B10:F10"/>
    <mergeCell ref="B11:F11"/>
    <mergeCell ref="B14:F14"/>
    <mergeCell ref="A15:F1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22"/>
  <sheetViews>
    <sheetView zoomScalePageLayoutView="0" workbookViewId="0" topLeftCell="A83">
      <selection activeCell="D104" sqref="D104"/>
    </sheetView>
  </sheetViews>
  <sheetFormatPr defaultColWidth="8.796875" defaultRowHeight="15"/>
  <cols>
    <col min="1" max="1" width="44.09765625" style="0" customWidth="1"/>
    <col min="2" max="2" width="5" style="2" bestFit="1" customWidth="1"/>
    <col min="3" max="3" width="9.09765625" style="2" customWidth="1"/>
    <col min="4" max="5" width="14.5" style="5" customWidth="1"/>
    <col min="6" max="6" width="23.19921875" style="0" customWidth="1"/>
  </cols>
  <sheetData>
    <row r="1" spans="1:5" ht="16.5">
      <c r="A1" s="18" t="s">
        <v>25</v>
      </c>
      <c r="B1" s="19"/>
      <c r="C1" s="19"/>
      <c r="D1" s="19" t="s">
        <v>186</v>
      </c>
      <c r="E1" s="19"/>
    </row>
    <row r="2" spans="1:5" ht="16.5">
      <c r="A2" s="20" t="s">
        <v>231</v>
      </c>
      <c r="B2" s="19"/>
      <c r="C2" s="19"/>
      <c r="D2" s="21" t="s">
        <v>249</v>
      </c>
      <c r="E2" s="21"/>
    </row>
    <row r="3" spans="1:5" ht="16.5">
      <c r="A3" s="21" t="s">
        <v>184</v>
      </c>
      <c r="B3" s="19"/>
      <c r="C3" s="19"/>
      <c r="D3" s="21" t="s">
        <v>188</v>
      </c>
      <c r="E3" s="21"/>
    </row>
    <row r="4" spans="1:5" ht="16.5">
      <c r="A4" s="21" t="s">
        <v>185</v>
      </c>
      <c r="B4" s="19"/>
      <c r="C4" s="19"/>
      <c r="D4" s="19"/>
      <c r="E4" s="19"/>
    </row>
    <row r="5" spans="1:5" ht="16.5">
      <c r="A5" s="21"/>
      <c r="B5" s="19"/>
      <c r="C5" s="19"/>
      <c r="D5" s="19"/>
      <c r="E5" s="19"/>
    </row>
    <row r="6" spans="1:5" ht="28.5" customHeight="1">
      <c r="A6" s="166" t="s">
        <v>66</v>
      </c>
      <c r="B6" s="166"/>
      <c r="C6" s="166"/>
      <c r="D6" s="166"/>
      <c r="E6" s="166"/>
    </row>
    <row r="7" spans="1:5" ht="16.5" customHeight="1">
      <c r="A7" s="168" t="s">
        <v>250</v>
      </c>
      <c r="B7" s="168"/>
      <c r="C7" s="168"/>
      <c r="D7" s="168"/>
      <c r="E7" s="168"/>
    </row>
    <row r="8" spans="1:5" s="13" customFormat="1" ht="25.5">
      <c r="A8" s="120" t="s">
        <v>177</v>
      </c>
      <c r="B8" s="121" t="s">
        <v>31</v>
      </c>
      <c r="C8" s="122" t="s">
        <v>26</v>
      </c>
      <c r="D8" s="123" t="s">
        <v>68</v>
      </c>
      <c r="E8" s="123" t="s">
        <v>67</v>
      </c>
    </row>
    <row r="9" spans="1:5" ht="15">
      <c r="A9" s="124">
        <v>1</v>
      </c>
      <c r="B9" s="124">
        <v>2</v>
      </c>
      <c r="C9" s="124">
        <v>3</v>
      </c>
      <c r="D9" s="125">
        <v>4</v>
      </c>
      <c r="E9" s="125">
        <v>5</v>
      </c>
    </row>
    <row r="10" spans="1:5" ht="15">
      <c r="A10" s="126" t="s">
        <v>179</v>
      </c>
      <c r="B10" s="127"/>
      <c r="C10" s="127"/>
      <c r="D10" s="128"/>
      <c r="E10" s="128"/>
    </row>
    <row r="11" spans="1:5" ht="15">
      <c r="A11" s="73" t="s">
        <v>69</v>
      </c>
      <c r="B11" s="12">
        <v>100</v>
      </c>
      <c r="C11" s="7"/>
      <c r="D11" s="26">
        <f>D12+D18+D25+D28</f>
        <v>112019610247</v>
      </c>
      <c r="E11" s="26">
        <f>E12+E18+E25+E28</f>
        <v>101126147062</v>
      </c>
    </row>
    <row r="12" spans="1:5" ht="15">
      <c r="A12" s="73" t="s">
        <v>70</v>
      </c>
      <c r="B12" s="12">
        <v>110</v>
      </c>
      <c r="C12" s="7"/>
      <c r="D12" s="26">
        <f>SUM(D13:D14)</f>
        <v>8328781373</v>
      </c>
      <c r="E12" s="26">
        <f>SUM(E13:E14)</f>
        <v>673658018</v>
      </c>
    </row>
    <row r="13" spans="1:5" ht="15">
      <c r="A13" s="74" t="s">
        <v>71</v>
      </c>
      <c r="B13" s="7">
        <v>111</v>
      </c>
      <c r="C13" s="7" t="s">
        <v>72</v>
      </c>
      <c r="D13" s="28">
        <v>8328781373</v>
      </c>
      <c r="E13" s="28">
        <v>673658018</v>
      </c>
    </row>
    <row r="14" spans="1:5" ht="15">
      <c r="A14" s="74" t="s">
        <v>73</v>
      </c>
      <c r="B14" s="7">
        <v>112</v>
      </c>
      <c r="C14" s="7"/>
      <c r="D14" s="28"/>
      <c r="E14" s="28"/>
    </row>
    <row r="15" spans="1:5" ht="15">
      <c r="A15" s="73" t="s">
        <v>74</v>
      </c>
      <c r="B15" s="12">
        <v>120</v>
      </c>
      <c r="C15" s="7" t="s">
        <v>75</v>
      </c>
      <c r="D15" s="26"/>
      <c r="E15" s="26"/>
    </row>
    <row r="16" spans="1:5" ht="15" hidden="1">
      <c r="A16" s="74" t="s">
        <v>76</v>
      </c>
      <c r="B16" s="7">
        <v>121</v>
      </c>
      <c r="C16" s="7"/>
      <c r="D16" s="28"/>
      <c r="E16" s="28">
        <v>0</v>
      </c>
    </row>
    <row r="17" spans="1:5" ht="15" hidden="1">
      <c r="A17" s="74" t="s">
        <v>77</v>
      </c>
      <c r="B17" s="7">
        <v>129</v>
      </c>
      <c r="C17" s="7"/>
      <c r="D17" s="28"/>
      <c r="E17" s="28">
        <v>0</v>
      </c>
    </row>
    <row r="18" spans="1:5" ht="15">
      <c r="A18" s="73" t="s">
        <v>78</v>
      </c>
      <c r="B18" s="12">
        <v>130</v>
      </c>
      <c r="C18" s="7"/>
      <c r="D18" s="26">
        <f>SUM(D19:D24)</f>
        <v>87316380779</v>
      </c>
      <c r="E18" s="26">
        <f>SUM(E19:E24)</f>
        <v>82198387329</v>
      </c>
    </row>
    <row r="19" spans="1:5" ht="15">
      <c r="A19" s="74" t="s">
        <v>79</v>
      </c>
      <c r="B19" s="7">
        <v>131</v>
      </c>
      <c r="C19" s="7"/>
      <c r="D19" s="28">
        <v>87161866424</v>
      </c>
      <c r="E19" s="28">
        <v>81442050239</v>
      </c>
    </row>
    <row r="20" spans="1:5" ht="15">
      <c r="A20" s="74" t="s">
        <v>80</v>
      </c>
      <c r="B20" s="7">
        <v>132</v>
      </c>
      <c r="C20" s="7"/>
      <c r="D20" s="28">
        <v>35621009</v>
      </c>
      <c r="E20" s="28">
        <v>625621008</v>
      </c>
    </row>
    <row r="21" spans="1:5" ht="15">
      <c r="A21" s="74" t="s">
        <v>81</v>
      </c>
      <c r="B21" s="7">
        <v>133</v>
      </c>
      <c r="C21" s="7"/>
      <c r="D21" s="28"/>
      <c r="E21" s="28"/>
    </row>
    <row r="22" spans="1:5" ht="15">
      <c r="A22" s="74" t="s">
        <v>82</v>
      </c>
      <c r="B22" s="7">
        <v>134</v>
      </c>
      <c r="C22" s="7"/>
      <c r="D22" s="28"/>
      <c r="E22" s="28"/>
    </row>
    <row r="23" spans="1:5" ht="15">
      <c r="A23" s="74" t="s">
        <v>83</v>
      </c>
      <c r="B23" s="7">
        <v>138</v>
      </c>
      <c r="C23" s="7" t="s">
        <v>84</v>
      </c>
      <c r="D23" s="28">
        <v>118893346</v>
      </c>
      <c r="E23" s="28">
        <v>130716082</v>
      </c>
    </row>
    <row r="24" spans="1:5" ht="15">
      <c r="A24" s="74" t="s">
        <v>85</v>
      </c>
      <c r="B24" s="7">
        <v>139</v>
      </c>
      <c r="C24" s="7"/>
      <c r="D24" s="28"/>
      <c r="E24" s="28">
        <v>0</v>
      </c>
    </row>
    <row r="25" spans="1:5" ht="15">
      <c r="A25" s="73" t="s">
        <v>86</v>
      </c>
      <c r="B25" s="12">
        <v>140</v>
      </c>
      <c r="C25" s="7"/>
      <c r="D25" s="26">
        <f>SUM(D26:D27)</f>
        <v>15124360380</v>
      </c>
      <c r="E25" s="26">
        <f>SUM(E26:E27)</f>
        <v>17349608382</v>
      </c>
    </row>
    <row r="26" spans="1:5" ht="15">
      <c r="A26" s="74" t="s">
        <v>87</v>
      </c>
      <c r="B26" s="7">
        <v>141</v>
      </c>
      <c r="C26" s="7" t="s">
        <v>88</v>
      </c>
      <c r="D26" s="28">
        <v>16047664159</v>
      </c>
      <c r="E26" s="28">
        <v>18312061906</v>
      </c>
    </row>
    <row r="27" spans="1:5" ht="15">
      <c r="A27" s="74" t="s">
        <v>89</v>
      </c>
      <c r="B27" s="7">
        <v>149</v>
      </c>
      <c r="C27" s="7"/>
      <c r="D27" s="129">
        <v>-923303779</v>
      </c>
      <c r="E27" s="28">
        <v>-962453524</v>
      </c>
    </row>
    <row r="28" spans="1:5" ht="15">
      <c r="A28" s="73" t="s">
        <v>90</v>
      </c>
      <c r="B28" s="12">
        <v>150</v>
      </c>
      <c r="C28" s="7"/>
      <c r="D28" s="26">
        <f>SUM(D30:D32)</f>
        <v>1250087715</v>
      </c>
      <c r="E28" s="26">
        <f>SUM(E30:E32)</f>
        <v>904493333</v>
      </c>
    </row>
    <row r="29" spans="1:5" ht="15" hidden="1">
      <c r="A29" s="74" t="s">
        <v>91</v>
      </c>
      <c r="B29" s="7">
        <v>151</v>
      </c>
      <c r="C29" s="7"/>
      <c r="D29" s="28"/>
      <c r="E29" s="28">
        <v>0</v>
      </c>
    </row>
    <row r="30" spans="1:5" ht="15">
      <c r="A30" s="74" t="s">
        <v>191</v>
      </c>
      <c r="B30" s="7">
        <v>154</v>
      </c>
      <c r="C30" s="7" t="s">
        <v>92</v>
      </c>
      <c r="D30" s="28"/>
      <c r="E30" s="28"/>
    </row>
    <row r="31" spans="1:5" ht="15">
      <c r="A31" s="74" t="s">
        <v>190</v>
      </c>
      <c r="B31" s="7">
        <v>155</v>
      </c>
      <c r="C31" s="7"/>
      <c r="D31" s="28">
        <v>4087715</v>
      </c>
      <c r="E31" s="28"/>
    </row>
    <row r="32" spans="1:5" ht="15">
      <c r="A32" s="74" t="s">
        <v>93</v>
      </c>
      <c r="B32" s="7">
        <v>158</v>
      </c>
      <c r="C32" s="7"/>
      <c r="D32" s="28">
        <v>1246000000</v>
      </c>
      <c r="E32" s="28">
        <v>904493333</v>
      </c>
    </row>
    <row r="33" spans="1:5" ht="15">
      <c r="A33" s="73" t="s">
        <v>94</v>
      </c>
      <c r="B33" s="12">
        <v>200</v>
      </c>
      <c r="C33" s="7"/>
      <c r="D33" s="26">
        <f>D34+D39+D50+D53+D58</f>
        <v>13275897418</v>
      </c>
      <c r="E33" s="26">
        <f>E34+E39+E50+E53+E58</f>
        <v>14251537499</v>
      </c>
    </row>
    <row r="34" spans="1:5" ht="15">
      <c r="A34" s="73" t="s">
        <v>95</v>
      </c>
      <c r="B34" s="12">
        <v>210</v>
      </c>
      <c r="C34" s="7"/>
      <c r="D34" s="26"/>
      <c r="E34" s="26"/>
    </row>
    <row r="35" spans="1:5" ht="15" hidden="1">
      <c r="A35" s="74" t="s">
        <v>96</v>
      </c>
      <c r="B35" s="7">
        <v>211</v>
      </c>
      <c r="C35" s="7"/>
      <c r="D35" s="28"/>
      <c r="E35" s="28">
        <v>0</v>
      </c>
    </row>
    <row r="36" spans="1:5" ht="15" hidden="1">
      <c r="A36" s="74" t="s">
        <v>97</v>
      </c>
      <c r="B36" s="7">
        <v>212</v>
      </c>
      <c r="C36" s="7"/>
      <c r="D36" s="28"/>
      <c r="E36" s="28">
        <v>0</v>
      </c>
    </row>
    <row r="37" spans="1:5" ht="15" hidden="1">
      <c r="A37" s="74" t="s">
        <v>98</v>
      </c>
      <c r="B37" s="7">
        <v>213</v>
      </c>
      <c r="C37" s="7" t="s">
        <v>99</v>
      </c>
      <c r="D37" s="28"/>
      <c r="E37" s="28">
        <v>0</v>
      </c>
    </row>
    <row r="38" spans="1:5" ht="15" hidden="1">
      <c r="A38" s="74" t="s">
        <v>100</v>
      </c>
      <c r="B38" s="7">
        <v>219</v>
      </c>
      <c r="C38" s="7"/>
      <c r="D38" s="28"/>
      <c r="E38" s="28">
        <v>0</v>
      </c>
    </row>
    <row r="39" spans="1:5" ht="15">
      <c r="A39" s="73" t="s">
        <v>101</v>
      </c>
      <c r="B39" s="12">
        <v>220</v>
      </c>
      <c r="C39" s="7"/>
      <c r="D39" s="26">
        <f>D40+D43+D46+D49</f>
        <v>13275897418</v>
      </c>
      <c r="E39" s="26">
        <f>E40+E43+E46+E49</f>
        <v>14251537499</v>
      </c>
    </row>
    <row r="40" spans="1:5" ht="15">
      <c r="A40" s="74" t="s">
        <v>102</v>
      </c>
      <c r="B40" s="7">
        <v>221</v>
      </c>
      <c r="C40" s="7" t="s">
        <v>103</v>
      </c>
      <c r="D40" s="28">
        <f>SUM(D41:D42)</f>
        <v>13053079418</v>
      </c>
      <c r="E40" s="28">
        <f>SUM(E41:E42)</f>
        <v>14251537499</v>
      </c>
    </row>
    <row r="41" spans="1:5" ht="15">
      <c r="A41" s="74" t="s">
        <v>104</v>
      </c>
      <c r="B41" s="7">
        <v>222</v>
      </c>
      <c r="C41" s="7"/>
      <c r="D41" s="28">
        <v>89312422202</v>
      </c>
      <c r="E41" s="28">
        <v>88322013074</v>
      </c>
    </row>
    <row r="42" spans="1:5" ht="15">
      <c r="A42" s="74" t="s">
        <v>105</v>
      </c>
      <c r="B42" s="7">
        <v>223</v>
      </c>
      <c r="C42" s="7"/>
      <c r="D42" s="28">
        <v>-76259342784</v>
      </c>
      <c r="E42" s="28">
        <v>-74070475575</v>
      </c>
    </row>
    <row r="43" spans="1:5" ht="15">
      <c r="A43" s="74" t="s">
        <v>106</v>
      </c>
      <c r="B43" s="7">
        <v>224</v>
      </c>
      <c r="C43" s="7" t="s">
        <v>107</v>
      </c>
      <c r="D43" s="28"/>
      <c r="E43" s="28"/>
    </row>
    <row r="44" spans="1:5" ht="15" hidden="1">
      <c r="A44" s="74" t="s">
        <v>104</v>
      </c>
      <c r="B44" s="7">
        <v>225</v>
      </c>
      <c r="C44" s="7"/>
      <c r="D44" s="28"/>
      <c r="E44" s="28">
        <v>0</v>
      </c>
    </row>
    <row r="45" spans="1:5" ht="15" hidden="1">
      <c r="A45" s="74" t="s">
        <v>105</v>
      </c>
      <c r="B45" s="7">
        <v>226</v>
      </c>
      <c r="C45" s="7"/>
      <c r="D45" s="28"/>
      <c r="E45" s="28">
        <v>0</v>
      </c>
    </row>
    <row r="46" spans="1:5" ht="15">
      <c r="A46" s="74" t="s">
        <v>108</v>
      </c>
      <c r="B46" s="7">
        <v>227</v>
      </c>
      <c r="C46" s="7" t="s">
        <v>109</v>
      </c>
      <c r="D46" s="28">
        <f>SUM(D47:D48)</f>
        <v>0</v>
      </c>
      <c r="E46" s="28"/>
    </row>
    <row r="47" spans="1:5" ht="15">
      <c r="A47" s="74" t="s">
        <v>104</v>
      </c>
      <c r="B47" s="7">
        <v>228</v>
      </c>
      <c r="C47" s="7"/>
      <c r="D47" s="28">
        <v>60000000</v>
      </c>
      <c r="E47" s="28">
        <v>60000000</v>
      </c>
    </row>
    <row r="48" spans="1:5" ht="15">
      <c r="A48" s="74" t="s">
        <v>105</v>
      </c>
      <c r="B48" s="7">
        <v>229</v>
      </c>
      <c r="C48" s="7"/>
      <c r="D48" s="28">
        <v>-60000000</v>
      </c>
      <c r="E48" s="28">
        <v>-60000000</v>
      </c>
    </row>
    <row r="49" spans="1:5" ht="15">
      <c r="A49" s="74" t="s">
        <v>110</v>
      </c>
      <c r="B49" s="7">
        <v>230</v>
      </c>
      <c r="C49" s="7" t="s">
        <v>111</v>
      </c>
      <c r="D49" s="28">
        <v>222818000</v>
      </c>
      <c r="E49" s="28"/>
    </row>
    <row r="50" spans="1:5" ht="15">
      <c r="A50" s="73" t="s">
        <v>112</v>
      </c>
      <c r="B50" s="12">
        <v>240</v>
      </c>
      <c r="C50" s="7" t="s">
        <v>113</v>
      </c>
      <c r="D50" s="26"/>
      <c r="E50" s="26"/>
    </row>
    <row r="51" spans="1:5" ht="15" hidden="1">
      <c r="A51" s="74" t="s">
        <v>104</v>
      </c>
      <c r="B51" s="7">
        <v>241</v>
      </c>
      <c r="C51" s="7"/>
      <c r="D51" s="28"/>
      <c r="E51" s="28">
        <v>0</v>
      </c>
    </row>
    <row r="52" spans="1:5" ht="15" hidden="1">
      <c r="A52" s="74" t="s">
        <v>105</v>
      </c>
      <c r="B52" s="7">
        <v>242</v>
      </c>
      <c r="C52" s="7"/>
      <c r="D52" s="28"/>
      <c r="E52" s="28">
        <v>0</v>
      </c>
    </row>
    <row r="53" spans="1:5" ht="15">
      <c r="A53" s="73" t="s">
        <v>114</v>
      </c>
      <c r="B53" s="12">
        <v>250</v>
      </c>
      <c r="C53" s="7"/>
      <c r="D53" s="26"/>
      <c r="E53" s="26"/>
    </row>
    <row r="54" spans="1:5" ht="15">
      <c r="A54" s="74" t="s">
        <v>115</v>
      </c>
      <c r="B54" s="7">
        <v>251</v>
      </c>
      <c r="C54" s="7"/>
      <c r="D54" s="28"/>
      <c r="E54" s="28"/>
    </row>
    <row r="55" spans="1:5" ht="15">
      <c r="A55" s="74" t="s">
        <v>116</v>
      </c>
      <c r="B55" s="7">
        <v>252</v>
      </c>
      <c r="C55" s="7"/>
      <c r="D55" s="28"/>
      <c r="E55" s="28"/>
    </row>
    <row r="56" spans="1:5" ht="15">
      <c r="A56" s="74" t="s">
        <v>117</v>
      </c>
      <c r="B56" s="7">
        <v>258</v>
      </c>
      <c r="C56" s="7" t="s">
        <v>118</v>
      </c>
      <c r="D56" s="28"/>
      <c r="E56" s="28">
        <v>0</v>
      </c>
    </row>
    <row r="57" spans="1:5" ht="15">
      <c r="A57" s="74" t="s">
        <v>119</v>
      </c>
      <c r="B57" s="7">
        <v>259</v>
      </c>
      <c r="C57" s="7"/>
      <c r="D57" s="28"/>
      <c r="E57" s="28">
        <v>0</v>
      </c>
    </row>
    <row r="58" spans="1:5" ht="15">
      <c r="A58" s="73" t="s">
        <v>120</v>
      </c>
      <c r="B58" s="12">
        <v>260</v>
      </c>
      <c r="C58" s="7"/>
      <c r="D58" s="26">
        <f>D59+D60+D61</f>
        <v>0</v>
      </c>
      <c r="E58" s="26">
        <f>E61</f>
        <v>0</v>
      </c>
    </row>
    <row r="59" spans="1:5" ht="15">
      <c r="A59" s="74" t="s">
        <v>121</v>
      </c>
      <c r="B59" s="7">
        <v>261</v>
      </c>
      <c r="C59" s="7" t="s">
        <v>122</v>
      </c>
      <c r="D59" s="28"/>
      <c r="E59" s="28">
        <v>0</v>
      </c>
    </row>
    <row r="60" spans="1:6" ht="15">
      <c r="A60" s="74" t="s">
        <v>123</v>
      </c>
      <c r="B60" s="7">
        <v>262</v>
      </c>
      <c r="C60" s="7" t="s">
        <v>124</v>
      </c>
      <c r="D60" s="28"/>
      <c r="E60" s="28">
        <v>0</v>
      </c>
      <c r="F60" s="9">
        <f>D62-117105756733</f>
        <v>8189750932</v>
      </c>
    </row>
    <row r="61" spans="1:5" ht="15">
      <c r="A61" s="130" t="s">
        <v>125</v>
      </c>
      <c r="B61" s="15">
        <v>268</v>
      </c>
      <c r="C61" s="15"/>
      <c r="D61" s="131"/>
      <c r="E61" s="131"/>
    </row>
    <row r="62" spans="1:5" s="107" customFormat="1" ht="15">
      <c r="A62" s="132" t="s">
        <v>126</v>
      </c>
      <c r="B62" s="133">
        <v>270</v>
      </c>
      <c r="C62" s="134"/>
      <c r="D62" s="135">
        <f>D11+D33</f>
        <v>125295507665</v>
      </c>
      <c r="E62" s="135">
        <f>E11+E33</f>
        <v>115377684561</v>
      </c>
    </row>
    <row r="63" spans="1:5" s="107" customFormat="1" ht="15">
      <c r="A63" s="136" t="s">
        <v>180</v>
      </c>
      <c r="B63" s="137" t="s">
        <v>33</v>
      </c>
      <c r="C63" s="137"/>
      <c r="D63" s="138"/>
      <c r="E63" s="138">
        <v>0</v>
      </c>
    </row>
    <row r="64" spans="1:5" ht="15">
      <c r="A64" s="73" t="s">
        <v>127</v>
      </c>
      <c r="B64" s="12">
        <v>300</v>
      </c>
      <c r="C64" s="7"/>
      <c r="D64" s="26">
        <f>D65+D78</f>
        <v>73886235306</v>
      </c>
      <c r="E64" s="26">
        <f>E65+E78</f>
        <v>66218812212</v>
      </c>
    </row>
    <row r="65" spans="1:5" ht="15">
      <c r="A65" s="73" t="s">
        <v>128</v>
      </c>
      <c r="B65" s="12">
        <v>310</v>
      </c>
      <c r="C65" s="7"/>
      <c r="D65" s="26">
        <f>SUM(D66:D77)</f>
        <v>73886235306</v>
      </c>
      <c r="E65" s="26">
        <f>SUM(E66:E77)</f>
        <v>63739760212</v>
      </c>
    </row>
    <row r="66" spans="1:5" ht="15">
      <c r="A66" s="74" t="s">
        <v>129</v>
      </c>
      <c r="B66" s="7">
        <v>311</v>
      </c>
      <c r="C66" s="7" t="s">
        <v>130</v>
      </c>
      <c r="D66" s="54"/>
      <c r="E66" s="54"/>
    </row>
    <row r="67" spans="1:5" ht="15">
      <c r="A67" s="74" t="s">
        <v>131</v>
      </c>
      <c r="B67" s="7">
        <v>312</v>
      </c>
      <c r="C67" s="7"/>
      <c r="D67" s="28">
        <v>27852959090</v>
      </c>
      <c r="E67" s="28">
        <v>29105196154</v>
      </c>
    </row>
    <row r="68" spans="1:5" ht="15">
      <c r="A68" s="74" t="s">
        <v>132</v>
      </c>
      <c r="B68" s="7">
        <v>313</v>
      </c>
      <c r="C68" s="7"/>
      <c r="D68" s="28">
        <v>83797059</v>
      </c>
      <c r="E68" s="28">
        <v>105099489</v>
      </c>
    </row>
    <row r="69" spans="1:5" ht="15">
      <c r="A69" s="74" t="s">
        <v>133</v>
      </c>
      <c r="B69" s="7">
        <v>314</v>
      </c>
      <c r="C69" s="7" t="s">
        <v>134</v>
      </c>
      <c r="D69" s="28">
        <v>2207495114</v>
      </c>
      <c r="E69" s="28">
        <v>1104969125</v>
      </c>
    </row>
    <row r="70" spans="1:5" ht="15">
      <c r="A70" s="74" t="s">
        <v>135</v>
      </c>
      <c r="B70" s="7">
        <v>315</v>
      </c>
      <c r="C70" s="7"/>
      <c r="D70" s="28">
        <v>4385548880</v>
      </c>
      <c r="E70" s="28">
        <v>2675772182</v>
      </c>
    </row>
    <row r="71" spans="1:5" ht="15">
      <c r="A71" s="74" t="s">
        <v>136</v>
      </c>
      <c r="B71" s="7">
        <v>316</v>
      </c>
      <c r="C71" s="7" t="s">
        <v>137</v>
      </c>
      <c r="D71" s="28">
        <v>363209230</v>
      </c>
      <c r="E71" s="28"/>
    </row>
    <row r="72" spans="1:5" ht="15">
      <c r="A72" s="74" t="s">
        <v>138</v>
      </c>
      <c r="B72" s="7">
        <v>317</v>
      </c>
      <c r="C72" s="7"/>
      <c r="D72" s="28"/>
      <c r="E72" s="28">
        <v>0</v>
      </c>
    </row>
    <row r="73" spans="1:5" ht="15">
      <c r="A73" s="74" t="s">
        <v>151</v>
      </c>
      <c r="B73" s="7">
        <v>338</v>
      </c>
      <c r="C73" s="7"/>
      <c r="D73" s="28">
        <v>3966942</v>
      </c>
      <c r="E73" s="28">
        <v>29809091</v>
      </c>
    </row>
    <row r="74" spans="1:5" ht="15">
      <c r="A74" s="74" t="s">
        <v>257</v>
      </c>
      <c r="B74" s="7">
        <v>319</v>
      </c>
      <c r="C74" s="7" t="s">
        <v>139</v>
      </c>
      <c r="D74" s="28">
        <v>2777398503</v>
      </c>
      <c r="E74" s="28">
        <v>2789580188</v>
      </c>
    </row>
    <row r="75" spans="1:5" ht="15">
      <c r="A75" s="74" t="s">
        <v>140</v>
      </c>
      <c r="B75" s="7">
        <v>320</v>
      </c>
      <c r="C75" s="7" t="s">
        <v>139</v>
      </c>
      <c r="D75" s="28"/>
      <c r="E75" s="28"/>
    </row>
    <row r="76" spans="1:5" ht="15">
      <c r="A76" s="74" t="s">
        <v>141</v>
      </c>
      <c r="B76" s="7">
        <v>323</v>
      </c>
      <c r="C76" s="7" t="s">
        <v>139</v>
      </c>
      <c r="D76" s="28">
        <v>2256563738</v>
      </c>
      <c r="E76" s="28">
        <v>3699473923</v>
      </c>
    </row>
    <row r="77" spans="1:5" ht="15">
      <c r="A77" s="74" t="s">
        <v>258</v>
      </c>
      <c r="B77" s="7"/>
      <c r="C77" s="7"/>
      <c r="D77" s="28">
        <v>33955296750</v>
      </c>
      <c r="E77" s="28">
        <v>24229860060</v>
      </c>
    </row>
    <row r="78" spans="1:5" ht="15">
      <c r="A78" s="73" t="s">
        <v>142</v>
      </c>
      <c r="B78" s="12">
        <v>330</v>
      </c>
      <c r="C78" s="7"/>
      <c r="D78" s="26">
        <f>SUM(D79:D85)</f>
        <v>0</v>
      </c>
      <c r="E78" s="26">
        <f>SUM(E79:E85)</f>
        <v>2479052000</v>
      </c>
    </row>
    <row r="79" spans="1:5" ht="15">
      <c r="A79" s="74" t="s">
        <v>143</v>
      </c>
      <c r="B79" s="7">
        <v>331</v>
      </c>
      <c r="C79" s="7"/>
      <c r="D79" s="28"/>
      <c r="E79" s="28"/>
    </row>
    <row r="80" spans="1:5" ht="15">
      <c r="A80" s="74" t="s">
        <v>144</v>
      </c>
      <c r="B80" s="7">
        <v>332</v>
      </c>
      <c r="C80" s="7" t="s">
        <v>145</v>
      </c>
      <c r="D80" s="28"/>
      <c r="E80" s="28"/>
    </row>
    <row r="81" spans="1:5" ht="15">
      <c r="A81" s="74" t="s">
        <v>146</v>
      </c>
      <c r="B81" s="7">
        <v>333</v>
      </c>
      <c r="C81" s="7"/>
      <c r="D81" s="28"/>
      <c r="E81" s="28"/>
    </row>
    <row r="82" spans="1:5" ht="15">
      <c r="A82" s="74" t="s">
        <v>147</v>
      </c>
      <c r="B82" s="7">
        <v>334</v>
      </c>
      <c r="C82" s="7" t="s">
        <v>148</v>
      </c>
      <c r="D82" s="28"/>
      <c r="E82" s="28">
        <v>2479052000</v>
      </c>
    </row>
    <row r="83" spans="1:5" ht="15">
      <c r="A83" s="74" t="s">
        <v>149</v>
      </c>
      <c r="B83" s="7">
        <v>335</v>
      </c>
      <c r="C83" s="7" t="s">
        <v>124</v>
      </c>
      <c r="D83" s="28"/>
      <c r="E83" s="28"/>
    </row>
    <row r="84" spans="1:5" ht="15">
      <c r="A84" s="74" t="s">
        <v>150</v>
      </c>
      <c r="B84" s="7">
        <v>337</v>
      </c>
      <c r="C84" s="7"/>
      <c r="D84" s="28"/>
      <c r="E84" s="28"/>
    </row>
    <row r="85" spans="1:5" ht="15">
      <c r="A85" s="74" t="s">
        <v>254</v>
      </c>
      <c r="B85" s="7">
        <v>339</v>
      </c>
      <c r="C85" s="7"/>
      <c r="D85" s="28"/>
      <c r="E85" s="28"/>
    </row>
    <row r="86" spans="1:5" ht="15">
      <c r="A86" s="73" t="s">
        <v>152</v>
      </c>
      <c r="B86" s="12">
        <v>400</v>
      </c>
      <c r="C86" s="7"/>
      <c r="D86" s="26">
        <f>D87+D100</f>
        <v>51409272359</v>
      </c>
      <c r="E86" s="26">
        <f>E87+E100</f>
        <v>49158872349</v>
      </c>
    </row>
    <row r="87" spans="1:5" ht="15">
      <c r="A87" s="73" t="s">
        <v>153</v>
      </c>
      <c r="B87" s="12">
        <v>410</v>
      </c>
      <c r="C87" s="7" t="s">
        <v>154</v>
      </c>
      <c r="D87" s="26">
        <f>SUM(D88:D99)</f>
        <v>51409272359</v>
      </c>
      <c r="E87" s="26">
        <f>SUM(E88:E99)</f>
        <v>49158872349</v>
      </c>
    </row>
    <row r="88" spans="1:5" ht="15">
      <c r="A88" s="74" t="s">
        <v>155</v>
      </c>
      <c r="B88" s="7">
        <v>411</v>
      </c>
      <c r="C88" s="7"/>
      <c r="D88" s="28">
        <v>30120400000</v>
      </c>
      <c r="E88" s="28">
        <v>30120400000</v>
      </c>
    </row>
    <row r="89" spans="1:5" ht="15">
      <c r="A89" s="74" t="s">
        <v>156</v>
      </c>
      <c r="B89" s="7">
        <v>412</v>
      </c>
      <c r="C89" s="7"/>
      <c r="D89" s="28">
        <v>63200000</v>
      </c>
      <c r="E89" s="28">
        <v>63200000</v>
      </c>
    </row>
    <row r="90" spans="1:5" ht="15" hidden="1">
      <c r="A90" s="74" t="s">
        <v>157</v>
      </c>
      <c r="B90" s="7">
        <v>413</v>
      </c>
      <c r="C90" s="7"/>
      <c r="D90" s="28"/>
      <c r="E90" s="28">
        <v>0</v>
      </c>
    </row>
    <row r="91" spans="1:5" ht="15" hidden="1">
      <c r="A91" s="74" t="s">
        <v>158</v>
      </c>
      <c r="B91" s="7">
        <v>414</v>
      </c>
      <c r="C91" s="7"/>
      <c r="D91" s="28"/>
      <c r="E91" s="28">
        <v>0</v>
      </c>
    </row>
    <row r="92" spans="1:5" ht="15" hidden="1">
      <c r="A92" s="74" t="s">
        <v>159</v>
      </c>
      <c r="B92" s="7">
        <v>415</v>
      </c>
      <c r="C92" s="7"/>
      <c r="D92" s="28"/>
      <c r="E92" s="28">
        <v>0</v>
      </c>
    </row>
    <row r="93" spans="1:5" ht="15">
      <c r="A93" s="74" t="s">
        <v>160</v>
      </c>
      <c r="B93" s="7">
        <v>416</v>
      </c>
      <c r="C93" s="7"/>
      <c r="D93" s="28"/>
      <c r="E93" s="28"/>
    </row>
    <row r="94" spans="1:5" ht="15">
      <c r="A94" s="74" t="s">
        <v>161</v>
      </c>
      <c r="B94" s="7">
        <v>417</v>
      </c>
      <c r="C94" s="7"/>
      <c r="D94" s="28">
        <v>15405161976</v>
      </c>
      <c r="E94" s="28">
        <v>13266329292</v>
      </c>
    </row>
    <row r="95" spans="1:5" ht="15">
      <c r="A95" s="74" t="s">
        <v>256</v>
      </c>
      <c r="B95" s="7">
        <v>418</v>
      </c>
      <c r="C95" s="7"/>
      <c r="D95" s="28">
        <v>2017704320</v>
      </c>
      <c r="E95" s="28">
        <v>344075745</v>
      </c>
    </row>
    <row r="96" spans="1:5" ht="15">
      <c r="A96" s="74" t="s">
        <v>255</v>
      </c>
      <c r="B96" s="7">
        <v>419</v>
      </c>
      <c r="C96" s="7"/>
      <c r="D96" s="28">
        <v>3309736563</v>
      </c>
      <c r="E96" s="28">
        <v>4677817612</v>
      </c>
    </row>
    <row r="97" spans="1:5" ht="15">
      <c r="A97" s="74" t="s">
        <v>162</v>
      </c>
      <c r="B97" s="7">
        <v>420</v>
      </c>
      <c r="C97" s="7"/>
      <c r="D97" s="28">
        <v>493069500</v>
      </c>
      <c r="E97" s="28">
        <v>687049700</v>
      </c>
    </row>
    <row r="98" spans="1:5" ht="15">
      <c r="A98" s="74" t="s">
        <v>163</v>
      </c>
      <c r="B98" s="7">
        <v>421</v>
      </c>
      <c r="C98" s="7"/>
      <c r="D98" s="28"/>
      <c r="E98" s="28"/>
    </row>
    <row r="99" spans="1:5" ht="15">
      <c r="A99" s="74" t="s">
        <v>164</v>
      </c>
      <c r="B99" s="7">
        <v>422</v>
      </c>
      <c r="C99" s="7"/>
      <c r="D99" s="28"/>
      <c r="E99" s="28">
        <v>0</v>
      </c>
    </row>
    <row r="100" spans="1:5" ht="15">
      <c r="A100" s="75" t="s">
        <v>165</v>
      </c>
      <c r="B100" s="14">
        <v>430</v>
      </c>
      <c r="C100" s="15"/>
      <c r="D100" s="139"/>
      <c r="E100" s="139">
        <v>0</v>
      </c>
    </row>
    <row r="101" spans="1:5" ht="15" customHeight="1" hidden="1">
      <c r="A101" s="16" t="s">
        <v>166</v>
      </c>
      <c r="B101" s="17">
        <v>431</v>
      </c>
      <c r="C101" s="17"/>
      <c r="D101" s="32"/>
      <c r="E101" s="32">
        <v>0</v>
      </c>
    </row>
    <row r="102" spans="1:5" ht="15" customHeight="1" hidden="1">
      <c r="A102" s="1" t="s">
        <v>167</v>
      </c>
      <c r="B102" s="7">
        <v>432</v>
      </c>
      <c r="C102" s="7"/>
      <c r="D102" s="29"/>
      <c r="E102" s="29">
        <v>0</v>
      </c>
    </row>
    <row r="103" spans="1:5" ht="15" customHeight="1" hidden="1">
      <c r="A103" s="140" t="s">
        <v>168</v>
      </c>
      <c r="B103" s="141">
        <v>433</v>
      </c>
      <c r="C103" s="141" t="s">
        <v>169</v>
      </c>
      <c r="D103" s="142"/>
      <c r="E103" s="142">
        <v>0</v>
      </c>
    </row>
    <row r="104" spans="1:6" s="107" customFormat="1" ht="15">
      <c r="A104" s="132" t="s">
        <v>170</v>
      </c>
      <c r="B104" s="133">
        <v>440</v>
      </c>
      <c r="C104" s="134"/>
      <c r="D104" s="135">
        <f>D64+D86</f>
        <v>125295507665</v>
      </c>
      <c r="E104" s="135">
        <f>E64+E86</f>
        <v>115377684561</v>
      </c>
      <c r="F104" s="111"/>
    </row>
    <row r="105" spans="1:5" ht="15">
      <c r="A105" s="70" t="s">
        <v>171</v>
      </c>
      <c r="B105" s="143"/>
      <c r="C105" s="71"/>
      <c r="D105" s="144">
        <v>0</v>
      </c>
      <c r="E105" s="144">
        <v>0</v>
      </c>
    </row>
    <row r="106" spans="1:5" ht="15" hidden="1">
      <c r="A106" s="74" t="s">
        <v>172</v>
      </c>
      <c r="B106" s="7" t="s">
        <v>33</v>
      </c>
      <c r="C106" s="7">
        <v>24</v>
      </c>
      <c r="D106" s="28">
        <v>0</v>
      </c>
      <c r="E106" s="28">
        <v>0</v>
      </c>
    </row>
    <row r="107" spans="1:5" ht="15" hidden="1">
      <c r="A107" s="74" t="s">
        <v>173</v>
      </c>
      <c r="B107" s="7" t="s">
        <v>33</v>
      </c>
      <c r="C107" s="7"/>
      <c r="D107" s="28">
        <v>0</v>
      </c>
      <c r="E107" s="28">
        <v>0</v>
      </c>
    </row>
    <row r="108" spans="1:5" ht="15" hidden="1">
      <c r="A108" s="74" t="s">
        <v>174</v>
      </c>
      <c r="B108" s="7" t="s">
        <v>33</v>
      </c>
      <c r="C108" s="7"/>
      <c r="D108" s="28">
        <v>0</v>
      </c>
      <c r="E108" s="28">
        <v>0</v>
      </c>
    </row>
    <row r="109" spans="1:5" ht="15" hidden="1">
      <c r="A109" s="74" t="s">
        <v>175</v>
      </c>
      <c r="B109" s="7" t="s">
        <v>33</v>
      </c>
      <c r="C109" s="7"/>
      <c r="D109" s="28">
        <v>0</v>
      </c>
      <c r="E109" s="28">
        <v>0</v>
      </c>
    </row>
    <row r="110" spans="1:5" ht="15">
      <c r="A110" s="74" t="s">
        <v>178</v>
      </c>
      <c r="B110" s="7" t="s">
        <v>33</v>
      </c>
      <c r="C110" s="7"/>
      <c r="D110" s="28">
        <v>0</v>
      </c>
      <c r="E110" s="28">
        <v>0</v>
      </c>
    </row>
    <row r="111" spans="1:5" ht="15">
      <c r="A111" s="130" t="s">
        <v>176</v>
      </c>
      <c r="B111" s="15" t="s">
        <v>33</v>
      </c>
      <c r="C111" s="15"/>
      <c r="D111" s="131">
        <v>0</v>
      </c>
      <c r="E111" s="131">
        <v>0</v>
      </c>
    </row>
    <row r="112" spans="1:6" ht="15">
      <c r="A112" s="22"/>
      <c r="B112" s="23"/>
      <c r="C112" s="23"/>
      <c r="D112" s="24">
        <f>D62-D104</f>
        <v>0</v>
      </c>
      <c r="E112" s="24">
        <f>E62-E104</f>
        <v>0</v>
      </c>
      <c r="F112" s="119" t="s">
        <v>251</v>
      </c>
    </row>
    <row r="113" spans="3:5" ht="15.75">
      <c r="C113" s="167" t="s">
        <v>259</v>
      </c>
      <c r="D113" s="167"/>
      <c r="E113" s="167"/>
    </row>
    <row r="114" spans="1:5" s="93" customFormat="1" ht="16.5" customHeight="1">
      <c r="A114" s="91" t="s">
        <v>233</v>
      </c>
      <c r="B114" s="165" t="s">
        <v>28</v>
      </c>
      <c r="C114" s="165"/>
      <c r="D114" s="165"/>
      <c r="E114" s="92" t="s">
        <v>29</v>
      </c>
    </row>
    <row r="115" spans="3:5" ht="15">
      <c r="C115"/>
      <c r="D115" s="9"/>
      <c r="E115" s="9"/>
    </row>
    <row r="116" spans="3:5" ht="15">
      <c r="C116"/>
      <c r="D116" s="9"/>
      <c r="E116" s="9"/>
    </row>
    <row r="117" spans="3:5" ht="15">
      <c r="C117"/>
      <c r="D117" s="9"/>
      <c r="E117" s="9"/>
    </row>
    <row r="118" spans="3:5" ht="15">
      <c r="C118"/>
      <c r="D118" s="9"/>
      <c r="E118" s="9"/>
    </row>
    <row r="119" spans="3:5" ht="15">
      <c r="C119"/>
      <c r="D119" s="9"/>
      <c r="E119" s="9"/>
    </row>
    <row r="120" spans="3:5" ht="15.75" customHeight="1">
      <c r="C120" s="169"/>
      <c r="D120" s="169"/>
      <c r="E120" s="169"/>
    </row>
    <row r="121" spans="3:5" ht="15.75" customHeight="1">
      <c r="C121" s="25"/>
      <c r="D121" s="25"/>
      <c r="E121" s="9"/>
    </row>
    <row r="122" spans="1:5" ht="15">
      <c r="A122" s="2" t="s">
        <v>234</v>
      </c>
      <c r="B122" s="164" t="s">
        <v>235</v>
      </c>
      <c r="C122" s="164"/>
      <c r="D122" s="164"/>
      <c r="E122" s="90"/>
    </row>
  </sheetData>
  <sheetProtection/>
  <mergeCells count="6">
    <mergeCell ref="B122:D122"/>
    <mergeCell ref="B114:D114"/>
    <mergeCell ref="A6:E6"/>
    <mergeCell ref="C113:E113"/>
    <mergeCell ref="A7:E7"/>
    <mergeCell ref="C120:E120"/>
  </mergeCells>
  <printOptions/>
  <pageMargins left="0.55" right="0.39" top="0.51" bottom="0.57"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tabSelected="1" zoomScalePageLayoutView="0" workbookViewId="0" topLeftCell="A7">
      <selection activeCell="F18" sqref="F18"/>
    </sheetView>
  </sheetViews>
  <sheetFormatPr defaultColWidth="8.796875" defaultRowHeight="15"/>
  <cols>
    <col min="1" max="1" width="48" style="64" customWidth="1"/>
    <col min="2" max="2" width="5.5" style="65" customWidth="1"/>
    <col min="3" max="3" width="7.19921875" style="65" customWidth="1"/>
    <col min="4" max="4" width="16.09765625" style="63" customWidth="1"/>
    <col min="5" max="5" width="15.8984375" style="63" customWidth="1"/>
    <col min="6" max="8" width="16.19921875" style="64" customWidth="1"/>
    <col min="9" max="10" width="14.5" style="64" customWidth="1"/>
    <col min="11" max="16384" width="9" style="64" customWidth="1"/>
  </cols>
  <sheetData>
    <row r="1" spans="1:6" ht="16.5">
      <c r="A1" s="18" t="s">
        <v>25</v>
      </c>
      <c r="B1" s="19"/>
      <c r="C1" s="19"/>
      <c r="D1" s="19"/>
      <c r="F1" s="19" t="s">
        <v>186</v>
      </c>
    </row>
    <row r="2" spans="1:6" ht="16.5">
      <c r="A2" s="20" t="s">
        <v>232</v>
      </c>
      <c r="B2" s="19"/>
      <c r="C2" s="19"/>
      <c r="D2" s="19"/>
      <c r="F2" s="21" t="s">
        <v>249</v>
      </c>
    </row>
    <row r="3" spans="1:6" ht="16.5">
      <c r="A3" s="21" t="s">
        <v>184</v>
      </c>
      <c r="B3" s="19"/>
      <c r="C3" s="19"/>
      <c r="D3" s="19"/>
      <c r="F3" s="21" t="s">
        <v>187</v>
      </c>
    </row>
    <row r="4" spans="1:5" ht="16.5">
      <c r="A4" s="21" t="s">
        <v>185</v>
      </c>
      <c r="B4" s="19"/>
      <c r="C4" s="19"/>
      <c r="D4" s="19"/>
      <c r="E4" s="19"/>
    </row>
    <row r="5" spans="1:7" ht="31.5" customHeight="1">
      <c r="A5" s="166" t="s">
        <v>260</v>
      </c>
      <c r="B5" s="166"/>
      <c r="C5" s="166"/>
      <c r="D5" s="166"/>
      <c r="E5" s="166"/>
      <c r="F5" s="166"/>
      <c r="G5" s="166"/>
    </row>
    <row r="6" spans="1:7" s="6" customFormat="1" ht="33" customHeight="1">
      <c r="A6" s="171" t="s">
        <v>0</v>
      </c>
      <c r="B6" s="172" t="s">
        <v>27</v>
      </c>
      <c r="C6" s="172" t="s">
        <v>26</v>
      </c>
      <c r="D6" s="173" t="s">
        <v>242</v>
      </c>
      <c r="E6" s="173"/>
      <c r="F6" s="174" t="s">
        <v>181</v>
      </c>
      <c r="G6" s="173"/>
    </row>
    <row r="7" spans="1:7" s="6" customFormat="1" ht="25.5" customHeight="1">
      <c r="A7" s="171"/>
      <c r="B7" s="172"/>
      <c r="C7" s="172"/>
      <c r="D7" s="67" t="s">
        <v>182</v>
      </c>
      <c r="E7" s="67" t="s">
        <v>183</v>
      </c>
      <c r="F7" s="67" t="s">
        <v>182</v>
      </c>
      <c r="G7" s="67" t="s">
        <v>183</v>
      </c>
    </row>
    <row r="8" spans="1:7" ht="15">
      <c r="A8" s="68">
        <v>1</v>
      </c>
      <c r="B8" s="68">
        <v>2</v>
      </c>
      <c r="C8" s="68">
        <v>3</v>
      </c>
      <c r="D8" s="69">
        <v>4</v>
      </c>
      <c r="E8" s="69">
        <v>5</v>
      </c>
      <c r="F8" s="69">
        <v>4</v>
      </c>
      <c r="G8" s="69">
        <v>5</v>
      </c>
    </row>
    <row r="9" spans="1:8" ht="16.5" customHeight="1">
      <c r="A9" s="70" t="s">
        <v>1</v>
      </c>
      <c r="B9" s="71">
        <v>1</v>
      </c>
      <c r="C9" s="71" t="s">
        <v>2</v>
      </c>
      <c r="D9" s="72">
        <v>52131992755</v>
      </c>
      <c r="E9" s="72">
        <v>51364636677</v>
      </c>
      <c r="F9" s="72">
        <v>176039305390</v>
      </c>
      <c r="G9" s="72">
        <v>210541514754</v>
      </c>
      <c r="H9" s="63">
        <v>189279889862</v>
      </c>
    </row>
    <row r="10" spans="1:9" ht="16.5" customHeight="1">
      <c r="A10" s="73" t="s">
        <v>3</v>
      </c>
      <c r="B10" s="7">
        <v>2</v>
      </c>
      <c r="C10" s="7"/>
      <c r="D10" s="3">
        <v>0</v>
      </c>
      <c r="E10" s="3">
        <v>0</v>
      </c>
      <c r="F10" s="3"/>
      <c r="G10" s="3"/>
      <c r="I10" s="63"/>
    </row>
    <row r="11" spans="1:9" ht="16.5" customHeight="1">
      <c r="A11" s="73" t="s">
        <v>4</v>
      </c>
      <c r="B11" s="7">
        <v>10</v>
      </c>
      <c r="C11" s="7"/>
      <c r="D11" s="102">
        <f>D9</f>
        <v>52131992755</v>
      </c>
      <c r="E11" s="3">
        <f>E9</f>
        <v>51364636677</v>
      </c>
      <c r="F11" s="3">
        <f>F9-F10</f>
        <v>176039305390</v>
      </c>
      <c r="G11" s="3">
        <f>G9</f>
        <v>210541514754</v>
      </c>
      <c r="H11" s="63">
        <f>H9</f>
        <v>189279889862</v>
      </c>
      <c r="I11" s="63"/>
    </row>
    <row r="12" spans="1:9" ht="16.5" customHeight="1">
      <c r="A12" s="73" t="s">
        <v>5</v>
      </c>
      <c r="B12" s="7">
        <v>11</v>
      </c>
      <c r="C12" s="7" t="s">
        <v>6</v>
      </c>
      <c r="D12" s="102">
        <v>43611904134</v>
      </c>
      <c r="E12" s="3">
        <v>47027299209</v>
      </c>
      <c r="F12" s="3">
        <v>150793008504</v>
      </c>
      <c r="G12" s="3">
        <v>186499007638</v>
      </c>
      <c r="H12" s="63">
        <v>161275501373</v>
      </c>
      <c r="I12" s="63"/>
    </row>
    <row r="13" spans="1:8" ht="16.5" customHeight="1">
      <c r="A13" s="73" t="s">
        <v>7</v>
      </c>
      <c r="B13" s="7">
        <v>20</v>
      </c>
      <c r="C13" s="7"/>
      <c r="D13" s="102">
        <f>D11-D12</f>
        <v>8520088621</v>
      </c>
      <c r="E13" s="3">
        <v>4337337468</v>
      </c>
      <c r="F13" s="3">
        <f>F11-F12</f>
        <v>25246296886</v>
      </c>
      <c r="G13" s="3">
        <f>G11-G12</f>
        <v>24042507116</v>
      </c>
      <c r="H13" s="105">
        <f>H11-H12</f>
        <v>28004388489</v>
      </c>
    </row>
    <row r="14" spans="1:10" ht="16.5" customHeight="1">
      <c r="A14" s="73" t="s">
        <v>8</v>
      </c>
      <c r="B14" s="7">
        <v>21</v>
      </c>
      <c r="C14" s="7" t="s">
        <v>9</v>
      </c>
      <c r="D14" s="102">
        <v>5723182</v>
      </c>
      <c r="E14" s="3">
        <v>86859254</v>
      </c>
      <c r="F14" s="3">
        <v>43674458</v>
      </c>
      <c r="G14" s="3">
        <v>104535371</v>
      </c>
      <c r="H14" s="63">
        <v>42430466</v>
      </c>
      <c r="I14" s="63"/>
      <c r="J14" s="63"/>
    </row>
    <row r="15" spans="1:9" ht="16.5" customHeight="1">
      <c r="A15" s="73" t="s">
        <v>10</v>
      </c>
      <c r="B15" s="7">
        <v>22</v>
      </c>
      <c r="C15" s="7" t="s">
        <v>11</v>
      </c>
      <c r="D15" s="102">
        <v>602970329</v>
      </c>
      <c r="E15" s="3">
        <v>719375426</v>
      </c>
      <c r="F15" s="3">
        <v>2222657170</v>
      </c>
      <c r="G15" s="3">
        <v>3278568911</v>
      </c>
      <c r="H15" s="63">
        <v>3677647419</v>
      </c>
      <c r="I15" s="63"/>
    </row>
    <row r="16" spans="1:10" ht="16.5" customHeight="1">
      <c r="A16" s="74" t="s">
        <v>12</v>
      </c>
      <c r="B16" s="7">
        <v>23</v>
      </c>
      <c r="C16" s="7"/>
      <c r="D16" s="104">
        <f>D15</f>
        <v>602970329</v>
      </c>
      <c r="E16" s="4">
        <f>E15</f>
        <v>719375426</v>
      </c>
      <c r="F16" s="97">
        <f>F15</f>
        <v>2222657170</v>
      </c>
      <c r="G16" s="97">
        <f>G15</f>
        <v>3278568911</v>
      </c>
      <c r="H16" s="63">
        <f>H15</f>
        <v>3677647419</v>
      </c>
      <c r="I16" s="63"/>
      <c r="J16" s="63"/>
    </row>
    <row r="17" spans="1:9" ht="16.5" customHeight="1">
      <c r="A17" s="73" t="s">
        <v>13</v>
      </c>
      <c r="B17" s="7">
        <v>24</v>
      </c>
      <c r="C17" s="7"/>
      <c r="D17" s="102">
        <v>625380274</v>
      </c>
      <c r="E17" s="3">
        <v>557305412</v>
      </c>
      <c r="F17" s="3">
        <v>2598910115</v>
      </c>
      <c r="G17" s="3">
        <v>2687690299</v>
      </c>
      <c r="H17" s="63">
        <v>3351888550</v>
      </c>
      <c r="I17" s="63"/>
    </row>
    <row r="18" spans="1:9" ht="16.5" customHeight="1">
      <c r="A18" s="73" t="s">
        <v>14</v>
      </c>
      <c r="B18" s="7">
        <v>25</v>
      </c>
      <c r="C18" s="7"/>
      <c r="D18" s="102">
        <v>3642610534</v>
      </c>
      <c r="E18" s="3">
        <v>2978371437</v>
      </c>
      <c r="F18" s="3">
        <v>12501772828</v>
      </c>
      <c r="G18" s="3">
        <v>12526964403</v>
      </c>
      <c r="H18" s="63">
        <v>10597777998</v>
      </c>
      <c r="I18" s="63"/>
    </row>
    <row r="19" spans="1:8" ht="16.5" customHeight="1">
      <c r="A19" s="73" t="s">
        <v>15</v>
      </c>
      <c r="B19" s="7">
        <v>30</v>
      </c>
      <c r="C19" s="7"/>
      <c r="D19" s="102">
        <f>D13+D14-D15-D17-D18</f>
        <v>3654850666</v>
      </c>
      <c r="E19" s="3">
        <f>E13+E14-E15-E17-E18</f>
        <v>169144447</v>
      </c>
      <c r="F19" s="3">
        <f>F13+(F14-F15)-(F18+F17)</f>
        <v>7966631231</v>
      </c>
      <c r="G19" s="3">
        <f>G13+(G14-G15)-(G17+G18)</f>
        <v>5653818874</v>
      </c>
      <c r="H19" s="105">
        <f>H13+(H14-H15)-(H17+H18)</f>
        <v>10419504988</v>
      </c>
    </row>
    <row r="20" spans="1:9" ht="16.5" customHeight="1">
      <c r="A20" s="73" t="s">
        <v>16</v>
      </c>
      <c r="B20" s="7">
        <v>31</v>
      </c>
      <c r="C20" s="7"/>
      <c r="D20" s="102">
        <v>250865361</v>
      </c>
      <c r="E20" s="3">
        <v>697208790</v>
      </c>
      <c r="F20" s="3">
        <v>1608153725</v>
      </c>
      <c r="G20" s="3">
        <v>2681011455</v>
      </c>
      <c r="H20" s="63">
        <v>2655825501</v>
      </c>
      <c r="I20" s="63"/>
    </row>
    <row r="21" spans="1:9" ht="16.5" customHeight="1">
      <c r="A21" s="73" t="s">
        <v>17</v>
      </c>
      <c r="B21" s="7">
        <v>32</v>
      </c>
      <c r="C21" s="7"/>
      <c r="D21" s="102">
        <v>1562491646</v>
      </c>
      <c r="E21" s="3">
        <v>-423435127</v>
      </c>
      <c r="F21" s="3">
        <v>2140618809</v>
      </c>
      <c r="G21" s="3">
        <v>426754804</v>
      </c>
      <c r="H21" s="63">
        <v>1795557791</v>
      </c>
      <c r="I21" s="63"/>
    </row>
    <row r="22" spans="1:8" ht="16.5" customHeight="1">
      <c r="A22" s="73" t="s">
        <v>18</v>
      </c>
      <c r="B22" s="7">
        <v>40</v>
      </c>
      <c r="C22" s="7"/>
      <c r="D22" s="102">
        <f>D20-D21</f>
        <v>-1311626285</v>
      </c>
      <c r="E22" s="3">
        <f>E20-E21</f>
        <v>1120643917</v>
      </c>
      <c r="F22" s="3">
        <f>F20-F21</f>
        <v>-532465084</v>
      </c>
      <c r="G22" s="3">
        <f>G20-G21</f>
        <v>2254256651</v>
      </c>
      <c r="H22" s="105">
        <f>H20-H21</f>
        <v>860267710</v>
      </c>
    </row>
    <row r="23" spans="1:8" ht="16.5" customHeight="1">
      <c r="A23" s="73" t="s">
        <v>19</v>
      </c>
      <c r="B23" s="7">
        <v>50</v>
      </c>
      <c r="C23" s="7"/>
      <c r="D23" s="102">
        <f>D19+D22</f>
        <v>2343224381</v>
      </c>
      <c r="E23" s="3">
        <f>E19+E22</f>
        <v>1289788364</v>
      </c>
      <c r="F23" s="3">
        <f>F19+F22</f>
        <v>7434166147</v>
      </c>
      <c r="G23" s="3">
        <f>G19+G22</f>
        <v>7908075525</v>
      </c>
      <c r="H23" s="105">
        <f>H19+H22</f>
        <v>11279772698</v>
      </c>
    </row>
    <row r="24" spans="1:8" ht="16.5" customHeight="1">
      <c r="A24" s="73" t="s">
        <v>20</v>
      </c>
      <c r="B24" s="7">
        <v>51</v>
      </c>
      <c r="C24" s="7" t="s">
        <v>21</v>
      </c>
      <c r="D24" s="102">
        <v>858486073</v>
      </c>
      <c r="E24" s="3">
        <v>283753439</v>
      </c>
      <c r="F24" s="3">
        <v>2010265322</v>
      </c>
      <c r="G24" s="3">
        <v>1818791537</v>
      </c>
      <c r="H24" s="105"/>
    </row>
    <row r="25" spans="1:7" ht="16.5" customHeight="1">
      <c r="A25" s="73" t="s">
        <v>22</v>
      </c>
      <c r="B25" s="7">
        <v>52</v>
      </c>
      <c r="C25" s="7" t="s">
        <v>21</v>
      </c>
      <c r="D25" s="102">
        <v>0</v>
      </c>
      <c r="E25" s="3"/>
      <c r="F25" s="3"/>
      <c r="G25" s="3"/>
    </row>
    <row r="26" spans="1:9" ht="16.5" customHeight="1">
      <c r="A26" s="73" t="s">
        <v>23</v>
      </c>
      <c r="B26" s="7">
        <v>60</v>
      </c>
      <c r="C26" s="7"/>
      <c r="D26" s="102">
        <f>D23-D24</f>
        <v>1484738308</v>
      </c>
      <c r="E26" s="3">
        <f>E23-E24</f>
        <v>1006034925</v>
      </c>
      <c r="F26" s="3">
        <f>F23-F24</f>
        <v>5423900825</v>
      </c>
      <c r="G26" s="3">
        <f>G23-G24</f>
        <v>6089283988</v>
      </c>
      <c r="H26" s="105"/>
      <c r="I26" s="63"/>
    </row>
    <row r="27" spans="1:7" ht="16.5" customHeight="1">
      <c r="A27" s="75" t="s">
        <v>24</v>
      </c>
      <c r="B27" s="15">
        <v>70</v>
      </c>
      <c r="C27" s="15"/>
      <c r="D27" s="103">
        <f>D26/3012040</f>
        <v>492.9344590377286</v>
      </c>
      <c r="E27" s="76">
        <f>E26/3012040</f>
        <v>334.00450359224976</v>
      </c>
      <c r="F27" s="76">
        <f>F26/3012040</f>
        <v>1800.7399719127236</v>
      </c>
      <c r="G27" s="76">
        <f>G26/3012040</f>
        <v>2021.6477828979696</v>
      </c>
    </row>
    <row r="28" spans="3:7" ht="15.75">
      <c r="C28" s="167" t="s">
        <v>261</v>
      </c>
      <c r="D28" s="167"/>
      <c r="E28" s="167"/>
      <c r="F28" s="167"/>
      <c r="G28" s="167"/>
    </row>
    <row r="29" spans="1:7" s="13" customFormat="1" ht="21.75" customHeight="1">
      <c r="A29" s="96" t="s">
        <v>233</v>
      </c>
      <c r="B29" s="175" t="s">
        <v>28</v>
      </c>
      <c r="C29" s="175"/>
      <c r="D29" s="175"/>
      <c r="E29" s="101"/>
      <c r="F29" s="101" t="s">
        <v>29</v>
      </c>
      <c r="G29" s="101"/>
    </row>
    <row r="30" spans="3:5" ht="15">
      <c r="C30" s="64"/>
      <c r="D30" s="66"/>
      <c r="E30" s="66"/>
    </row>
    <row r="31" spans="3:5" ht="15">
      <c r="C31" s="64"/>
      <c r="D31" s="66"/>
      <c r="E31" s="66"/>
    </row>
    <row r="32" spans="3:5" ht="15">
      <c r="C32" s="64"/>
      <c r="D32" s="66"/>
      <c r="E32" s="66"/>
    </row>
    <row r="33" spans="1:6" s="94" customFormat="1" ht="15.75">
      <c r="A33" s="94" t="s">
        <v>234</v>
      </c>
      <c r="B33" s="170" t="s">
        <v>30</v>
      </c>
      <c r="C33" s="170"/>
      <c r="D33" s="170"/>
      <c r="E33" s="169"/>
      <c r="F33" s="169"/>
    </row>
    <row r="34" spans="3:6" ht="15.75">
      <c r="C34" s="64"/>
      <c r="D34" s="66"/>
      <c r="E34" s="169"/>
      <c r="F34" s="169"/>
    </row>
  </sheetData>
  <sheetProtection/>
  <mergeCells count="11">
    <mergeCell ref="E34:F34"/>
    <mergeCell ref="D6:E6"/>
    <mergeCell ref="F6:G6"/>
    <mergeCell ref="E33:F33"/>
    <mergeCell ref="B29:D29"/>
    <mergeCell ref="B33:D33"/>
    <mergeCell ref="A5:G5"/>
    <mergeCell ref="C28:G28"/>
    <mergeCell ref="A6:A7"/>
    <mergeCell ref="B6:B7"/>
    <mergeCell ref="C6:C7"/>
  </mergeCells>
  <printOptions horizontalCentered="1"/>
  <pageMargins left="0.43" right="0.32" top="0.27" bottom="0.17" header="0.25"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51"/>
  <sheetViews>
    <sheetView zoomScalePageLayoutView="0" workbookViewId="0" topLeftCell="A1">
      <selection activeCell="G26" sqref="G26"/>
    </sheetView>
  </sheetViews>
  <sheetFormatPr defaultColWidth="8.796875" defaultRowHeight="15"/>
  <cols>
    <col min="1" max="1" width="46" style="0" bestFit="1" customWidth="1"/>
    <col min="2" max="2" width="5" style="2" bestFit="1" customWidth="1"/>
    <col min="3" max="3" width="6.09765625" style="2" customWidth="1"/>
    <col min="4" max="5" width="15" style="5" customWidth="1"/>
    <col min="6" max="6" width="22.59765625" style="0" customWidth="1"/>
  </cols>
  <sheetData>
    <row r="1" spans="1:5" ht="16.5">
      <c r="A1" s="18" t="s">
        <v>25</v>
      </c>
      <c r="B1" s="19"/>
      <c r="C1" s="19"/>
      <c r="D1" s="19" t="s">
        <v>186</v>
      </c>
      <c r="E1" s="19"/>
    </row>
    <row r="2" spans="1:5" ht="16.5">
      <c r="A2" s="20" t="s">
        <v>231</v>
      </c>
      <c r="B2" s="19"/>
      <c r="C2" s="19"/>
      <c r="D2" s="21" t="s">
        <v>249</v>
      </c>
      <c r="E2" s="21"/>
    </row>
    <row r="3" spans="1:5" ht="16.5">
      <c r="A3" s="21" t="s">
        <v>184</v>
      </c>
      <c r="B3" s="19"/>
      <c r="C3" s="19"/>
      <c r="D3" s="21" t="s">
        <v>189</v>
      </c>
      <c r="E3" s="21"/>
    </row>
    <row r="4" spans="1:5" ht="16.5">
      <c r="A4" s="21" t="s">
        <v>185</v>
      </c>
      <c r="B4" s="19"/>
      <c r="C4" s="19"/>
      <c r="D4" s="19"/>
      <c r="E4" s="19"/>
    </row>
    <row r="5" spans="1:5" ht="16.5">
      <c r="A5" s="21"/>
      <c r="B5" s="19"/>
      <c r="C5" s="19"/>
      <c r="D5" s="19"/>
      <c r="E5" s="19"/>
    </row>
    <row r="6" spans="1:5" ht="29.25" customHeight="1" thickBot="1">
      <c r="A6" s="166" t="s">
        <v>241</v>
      </c>
      <c r="B6" s="166"/>
      <c r="C6" s="166"/>
      <c r="D6" s="166"/>
      <c r="E6" s="166"/>
    </row>
    <row r="7" spans="1:5" s="13" customFormat="1" ht="38.25" customHeight="1" thickBot="1">
      <c r="A7" s="79" t="s">
        <v>0</v>
      </c>
      <c r="B7" s="79" t="s">
        <v>31</v>
      </c>
      <c r="C7" s="80" t="s">
        <v>26</v>
      </c>
      <c r="D7" s="177" t="s">
        <v>181</v>
      </c>
      <c r="E7" s="178"/>
    </row>
    <row r="8" spans="1:5" s="13" customFormat="1" ht="16.5" thickBot="1">
      <c r="A8" s="79"/>
      <c r="B8" s="79"/>
      <c r="C8" s="80"/>
      <c r="D8" s="81" t="s">
        <v>182</v>
      </c>
      <c r="E8" s="81" t="s">
        <v>183</v>
      </c>
    </row>
    <row r="9" spans="1:5" ht="15.75" thickBot="1">
      <c r="A9" s="82">
        <v>1</v>
      </c>
      <c r="B9" s="82">
        <v>2</v>
      </c>
      <c r="C9" s="82">
        <v>3</v>
      </c>
      <c r="D9" s="83">
        <v>4</v>
      </c>
      <c r="E9" s="83">
        <v>5</v>
      </c>
    </row>
    <row r="10" spans="1:5" ht="15">
      <c r="A10" s="84" t="s">
        <v>32</v>
      </c>
      <c r="B10" s="85" t="s">
        <v>33</v>
      </c>
      <c r="C10" s="85" t="s">
        <v>34</v>
      </c>
      <c r="D10" s="86">
        <v>0</v>
      </c>
      <c r="E10" s="87">
        <v>0</v>
      </c>
    </row>
    <row r="11" spans="1:5" ht="15">
      <c r="A11" s="1" t="s">
        <v>35</v>
      </c>
      <c r="B11" s="7">
        <v>1</v>
      </c>
      <c r="C11" s="7" t="s">
        <v>34</v>
      </c>
      <c r="D11" s="28">
        <v>188556099309</v>
      </c>
      <c r="E11" s="29">
        <v>230906991705</v>
      </c>
    </row>
    <row r="12" spans="1:5" ht="15">
      <c r="A12" s="1" t="s">
        <v>36</v>
      </c>
      <c r="B12" s="7">
        <v>2</v>
      </c>
      <c r="C12" s="7" t="s">
        <v>34</v>
      </c>
      <c r="D12" s="110">
        <v>-48612274341</v>
      </c>
      <c r="E12" s="108">
        <v>-56099845743</v>
      </c>
    </row>
    <row r="13" spans="1:5" ht="15">
      <c r="A13" s="1" t="s">
        <v>37</v>
      </c>
      <c r="B13" s="7">
        <v>3</v>
      </c>
      <c r="C13" s="7" t="s">
        <v>34</v>
      </c>
      <c r="D13" s="110">
        <v>-15525550704</v>
      </c>
      <c r="E13" s="108">
        <v>-20984534960</v>
      </c>
    </row>
    <row r="14" spans="1:5" ht="15">
      <c r="A14" s="1" t="s">
        <v>38</v>
      </c>
      <c r="B14" s="7">
        <v>4</v>
      </c>
      <c r="C14" s="7" t="s">
        <v>34</v>
      </c>
      <c r="D14" s="110">
        <v>-2158649328</v>
      </c>
      <c r="E14" s="108">
        <v>-3358663313</v>
      </c>
    </row>
    <row r="15" spans="1:5" ht="15">
      <c r="A15" s="1" t="s">
        <v>39</v>
      </c>
      <c r="B15" s="7">
        <v>5</v>
      </c>
      <c r="C15" s="7" t="s">
        <v>34</v>
      </c>
      <c r="D15" s="110">
        <v>-1323315140</v>
      </c>
      <c r="E15" s="109">
        <v>-2489012608</v>
      </c>
    </row>
    <row r="16" spans="1:5" ht="15">
      <c r="A16" s="1" t="s">
        <v>40</v>
      </c>
      <c r="B16" s="7">
        <v>6</v>
      </c>
      <c r="C16" s="7" t="s">
        <v>34</v>
      </c>
      <c r="D16" s="28">
        <v>3387589672</v>
      </c>
      <c r="E16" s="29">
        <v>1252569048</v>
      </c>
    </row>
    <row r="17" spans="1:5" ht="15">
      <c r="A17" s="1" t="s">
        <v>41</v>
      </c>
      <c r="B17" s="7">
        <v>7</v>
      </c>
      <c r="C17" s="7" t="s">
        <v>34</v>
      </c>
      <c r="D17" s="110">
        <v>-24248585334</v>
      </c>
      <c r="E17" s="108">
        <v>-18311095915</v>
      </c>
    </row>
    <row r="18" spans="1:6" ht="15">
      <c r="A18" s="10" t="s">
        <v>42</v>
      </c>
      <c r="B18" s="7">
        <v>20</v>
      </c>
      <c r="C18" s="7" t="s">
        <v>34</v>
      </c>
      <c r="D18" s="31">
        <f>SUM(D11:D17)</f>
        <v>100075314134</v>
      </c>
      <c r="E18" s="27">
        <f>SUM(E11:E17)</f>
        <v>130916408214</v>
      </c>
      <c r="F18" s="5"/>
    </row>
    <row r="19" spans="1:5" ht="15">
      <c r="A19" s="1" t="s">
        <v>43</v>
      </c>
      <c r="B19" s="7" t="s">
        <v>33</v>
      </c>
      <c r="C19" s="7" t="s">
        <v>34</v>
      </c>
      <c r="D19" s="28"/>
      <c r="E19" s="29"/>
    </row>
    <row r="20" spans="1:5" ht="15">
      <c r="A20" s="10" t="s">
        <v>44</v>
      </c>
      <c r="B20" s="7" t="s">
        <v>33</v>
      </c>
      <c r="C20" s="7" t="s">
        <v>34</v>
      </c>
      <c r="D20" s="26"/>
      <c r="E20" s="27"/>
    </row>
    <row r="21" spans="1:5" ht="15">
      <c r="A21" s="1" t="s">
        <v>45</v>
      </c>
      <c r="B21" s="7">
        <v>21</v>
      </c>
      <c r="C21" s="7" t="s">
        <v>34</v>
      </c>
      <c r="D21" s="28"/>
      <c r="E21" s="108"/>
    </row>
    <row r="22" spans="1:5" ht="15">
      <c r="A22" s="1" t="s">
        <v>46</v>
      </c>
      <c r="B22" s="7">
        <v>22</v>
      </c>
      <c r="C22" s="7" t="s">
        <v>34</v>
      </c>
      <c r="D22" s="28"/>
      <c r="E22" s="29"/>
    </row>
    <row r="23" spans="1:5" ht="15">
      <c r="A23" s="1" t="s">
        <v>47</v>
      </c>
      <c r="B23" s="7">
        <v>23</v>
      </c>
      <c r="C23" s="7" t="s">
        <v>34</v>
      </c>
      <c r="D23" s="28"/>
      <c r="E23" s="29"/>
    </row>
    <row r="24" spans="1:5" ht="15">
      <c r="A24" s="1" t="s">
        <v>48</v>
      </c>
      <c r="B24" s="7">
        <v>24</v>
      </c>
      <c r="C24" s="7" t="s">
        <v>34</v>
      </c>
      <c r="D24" s="28"/>
      <c r="E24" s="29"/>
    </row>
    <row r="25" spans="1:5" ht="15">
      <c r="A25" s="1" t="s">
        <v>49</v>
      </c>
      <c r="B25" s="7">
        <v>25</v>
      </c>
      <c r="C25" s="7" t="s">
        <v>34</v>
      </c>
      <c r="D25" s="28"/>
      <c r="E25" s="29"/>
    </row>
    <row r="26" spans="1:5" ht="15">
      <c r="A26" s="1" t="s">
        <v>50</v>
      </c>
      <c r="B26" s="7">
        <v>26</v>
      </c>
      <c r="C26" s="7" t="s">
        <v>34</v>
      </c>
      <c r="D26" s="28"/>
      <c r="E26" s="29"/>
    </row>
    <row r="27" spans="1:5" ht="15">
      <c r="A27" s="1" t="s">
        <v>51</v>
      </c>
      <c r="B27" s="7">
        <v>27</v>
      </c>
      <c r="C27" s="7" t="s">
        <v>34</v>
      </c>
      <c r="D27" s="28">
        <v>43674458</v>
      </c>
      <c r="E27" s="29">
        <v>91042038</v>
      </c>
    </row>
    <row r="28" spans="1:5" ht="15">
      <c r="A28" s="10" t="s">
        <v>52</v>
      </c>
      <c r="B28" s="7">
        <v>30</v>
      </c>
      <c r="C28" s="7" t="s">
        <v>34</v>
      </c>
      <c r="D28" s="31">
        <f>D21+D22+D23+D24+D26+D25+D27</f>
        <v>43674458</v>
      </c>
      <c r="E28" s="88">
        <f>SUM(E21:E27)</f>
        <v>91042038</v>
      </c>
    </row>
    <row r="29" spans="1:5" ht="15">
      <c r="A29" s="10" t="s">
        <v>53</v>
      </c>
      <c r="B29" s="7" t="s">
        <v>33</v>
      </c>
      <c r="C29" s="7" t="s">
        <v>34</v>
      </c>
      <c r="D29" s="26"/>
      <c r="E29" s="27"/>
    </row>
    <row r="30" spans="1:5" ht="15">
      <c r="A30" s="1" t="s">
        <v>54</v>
      </c>
      <c r="B30" s="7">
        <v>31</v>
      </c>
      <c r="C30" s="7" t="s">
        <v>34</v>
      </c>
      <c r="D30" s="28"/>
      <c r="E30" s="29"/>
    </row>
    <row r="31" spans="1:5" ht="15">
      <c r="A31" s="1" t="s">
        <v>55</v>
      </c>
      <c r="B31" s="7">
        <v>32</v>
      </c>
      <c r="C31" s="7" t="s">
        <v>34</v>
      </c>
      <c r="D31" s="28"/>
      <c r="E31" s="29"/>
    </row>
    <row r="32" spans="1:5" ht="15">
      <c r="A32" s="1" t="s">
        <v>56</v>
      </c>
      <c r="B32" s="7">
        <v>33</v>
      </c>
      <c r="C32" s="7" t="s">
        <v>34</v>
      </c>
      <c r="D32" s="28"/>
      <c r="E32" s="29"/>
    </row>
    <row r="33" spans="1:5" ht="15">
      <c r="A33" s="1" t="s">
        <v>57</v>
      </c>
      <c r="B33" s="7">
        <v>34</v>
      </c>
      <c r="C33" s="7" t="s">
        <v>34</v>
      </c>
      <c r="D33" s="110">
        <v>-92463865236</v>
      </c>
      <c r="E33" s="108">
        <v>-133700361620</v>
      </c>
    </row>
    <row r="34" spans="1:5" ht="15">
      <c r="A34" s="1" t="s">
        <v>58</v>
      </c>
      <c r="B34" s="7">
        <v>35</v>
      </c>
      <c r="C34" s="7" t="s">
        <v>34</v>
      </c>
      <c r="D34" s="28"/>
      <c r="E34" s="29"/>
    </row>
    <row r="35" spans="1:5" ht="15">
      <c r="A35" s="1" t="s">
        <v>59</v>
      </c>
      <c r="B35" s="7">
        <v>36</v>
      </c>
      <c r="C35" s="7" t="s">
        <v>34</v>
      </c>
      <c r="D35" s="28"/>
      <c r="E35" s="29"/>
    </row>
    <row r="36" spans="1:5" ht="15">
      <c r="A36" s="10" t="s">
        <v>60</v>
      </c>
      <c r="B36" s="7">
        <v>40</v>
      </c>
      <c r="C36" s="7" t="s">
        <v>34</v>
      </c>
      <c r="D36" s="26">
        <f>SUM(D30:D35)</f>
        <v>-92463865236</v>
      </c>
      <c r="E36" s="27">
        <f>SUM(E30:E35)</f>
        <v>-133700361620</v>
      </c>
    </row>
    <row r="37" spans="1:5" ht="15">
      <c r="A37" s="1" t="s">
        <v>43</v>
      </c>
      <c r="B37" s="7" t="s">
        <v>33</v>
      </c>
      <c r="C37" s="7" t="s">
        <v>34</v>
      </c>
      <c r="D37" s="26"/>
      <c r="E37" s="29"/>
    </row>
    <row r="38" spans="1:5" ht="15">
      <c r="A38" s="10" t="s">
        <v>61</v>
      </c>
      <c r="B38" s="7">
        <v>50</v>
      </c>
      <c r="C38" s="7" t="s">
        <v>34</v>
      </c>
      <c r="D38" s="31">
        <f>D18+D28+D36</f>
        <v>7655123356</v>
      </c>
      <c r="E38" s="27">
        <f>E18+E28+E36</f>
        <v>-2692911368</v>
      </c>
    </row>
    <row r="39" spans="1:5" ht="15">
      <c r="A39" s="10" t="s">
        <v>62</v>
      </c>
      <c r="B39" s="7">
        <v>60</v>
      </c>
      <c r="C39" s="7" t="s">
        <v>34</v>
      </c>
      <c r="D39" s="28">
        <v>673658018</v>
      </c>
      <c r="E39" s="29">
        <v>3366569386</v>
      </c>
    </row>
    <row r="40" spans="1:5" ht="15">
      <c r="A40" s="1" t="s">
        <v>63</v>
      </c>
      <c r="B40" s="7">
        <v>61</v>
      </c>
      <c r="C40" s="7" t="s">
        <v>34</v>
      </c>
      <c r="D40" s="28"/>
      <c r="E40" s="29"/>
    </row>
    <row r="41" spans="1:5" ht="15.75" thickBot="1">
      <c r="A41" s="11" t="s">
        <v>64</v>
      </c>
      <c r="B41" s="8">
        <v>70</v>
      </c>
      <c r="C41" s="8" t="s">
        <v>65</v>
      </c>
      <c r="D41" s="89">
        <f>D38+D39+D40</f>
        <v>8328781374</v>
      </c>
      <c r="E41" s="30">
        <f>E38+E39+E40</f>
        <v>673658018</v>
      </c>
    </row>
    <row r="43" spans="3:5" ht="15.75">
      <c r="C43" s="167" t="s">
        <v>262</v>
      </c>
      <c r="D43" s="167"/>
      <c r="E43" s="167"/>
    </row>
    <row r="44" spans="1:5" ht="16.5">
      <c r="A44" s="98" t="s">
        <v>236</v>
      </c>
      <c r="B44" s="98" t="s">
        <v>237</v>
      </c>
      <c r="C44" s="98"/>
      <c r="D44" s="98"/>
      <c r="E44" s="99" t="s">
        <v>29</v>
      </c>
    </row>
    <row r="49" spans="3:5" ht="15.75">
      <c r="C49" s="169"/>
      <c r="D49" s="169"/>
      <c r="E49" s="169"/>
    </row>
    <row r="50" spans="1:5" s="94" customFormat="1" ht="15.75">
      <c r="A50" s="94" t="s">
        <v>239</v>
      </c>
      <c r="B50" s="100" t="s">
        <v>238</v>
      </c>
      <c r="C50" s="100"/>
      <c r="D50" s="100"/>
      <c r="E50" s="95"/>
    </row>
    <row r="51" spans="3:5" ht="15">
      <c r="C51" s="176"/>
      <c r="D51" s="176"/>
      <c r="E51" s="176"/>
    </row>
  </sheetData>
  <sheetProtection/>
  <mergeCells count="5">
    <mergeCell ref="C49:E49"/>
    <mergeCell ref="C51:E51"/>
    <mergeCell ref="A6:E6"/>
    <mergeCell ref="C43:E43"/>
    <mergeCell ref="D7:E7"/>
  </mergeCells>
  <printOptions/>
  <pageMargins left="0.67" right="0.29" top="0.51" bottom="0.5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VNN.R9</cp:lastModifiedBy>
  <cp:lastPrinted>2016-01-20T09:10:27Z</cp:lastPrinted>
  <dcterms:created xsi:type="dcterms:W3CDTF">2010-07-23T00:14:52Z</dcterms:created>
  <dcterms:modified xsi:type="dcterms:W3CDTF">2016-01-20T09:19:01Z</dcterms:modified>
  <cp:category/>
  <cp:version/>
  <cp:contentType/>
  <cp:contentStatus/>
</cp:coreProperties>
</file>